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4\DOCS TRIBUNAL 2024\INFORMES MENSUALES\JUNIO\"/>
    </mc:Choice>
  </mc:AlternateContent>
  <xr:revisionPtr revIDLastSave="0" documentId="13_ncr:1_{59B5398B-25D2-4656-A19E-B02D4504A476}" xr6:coauthVersionLast="47" xr6:coauthVersionMax="47" xr10:uidLastSave="{00000000-0000-0000-0000-000000000000}"/>
  <bookViews>
    <workbookView xWindow="-120" yWindow="-120" windowWidth="29040" windowHeight="15720" tabRatio="929" activeTab="6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35" r:id="rId11"/>
    <sheet name="DETENIDOS" sheetId="8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5">'ACC  X HORAS'!$A$1:$I$87</definedName>
    <definedName name="_xlnm.Print_Area" localSheetId="6">'ESTADO DE EBRIEDAD'!$A$1:$I$80</definedName>
    <definedName name="_xlnm.Print_Area" localSheetId="14">'JUZG COLEGIADO'!$B$1:$N$37</definedName>
    <definedName name="_xlnm.Print_Area" localSheetId="13">JUZGADOS!$A$2:$R$32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5" l="1"/>
  <c r="C17" i="35"/>
  <c r="G13" i="13" l="1"/>
  <c r="K15" i="34"/>
  <c r="K13" i="34"/>
  <c r="C62" i="18"/>
  <c r="J17" i="34"/>
  <c r="C16" i="1"/>
  <c r="D16" i="1" l="1"/>
  <c r="C18" i="5" l="1"/>
  <c r="C16" i="3"/>
  <c r="C17" i="2"/>
  <c r="D20" i="26" l="1"/>
  <c r="G21" i="10"/>
  <c r="G20" i="10"/>
  <c r="F23" i="10"/>
  <c r="E23" i="10"/>
  <c r="F15" i="10"/>
  <c r="E15" i="10"/>
  <c r="G13" i="10"/>
  <c r="G12" i="10"/>
  <c r="G17" i="34"/>
  <c r="D17" i="34"/>
  <c r="C16" i="8"/>
  <c r="C26" i="9"/>
  <c r="C39" i="15"/>
  <c r="C37" i="18"/>
  <c r="D36" i="13"/>
  <c r="C36" i="13"/>
  <c r="F26" i="14"/>
  <c r="E26" i="14"/>
  <c r="D26" i="14"/>
  <c r="C26" i="14"/>
  <c r="D17" i="2"/>
  <c r="G15" i="10" l="1"/>
  <c r="G23" i="10"/>
  <c r="G26" i="14"/>
  <c r="E19" i="10"/>
  <c r="E17" i="34" l="1"/>
  <c r="F17" i="34"/>
  <c r="H17" i="34"/>
  <c r="I17" i="34"/>
  <c r="K17" i="34" l="1"/>
  <c r="C16" i="9"/>
  <c r="C30" i="15" l="1"/>
  <c r="B16" i="8" l="1"/>
  <c r="C20" i="26" l="1"/>
  <c r="D16" i="3" l="1"/>
  <c r="G29" i="14" l="1"/>
  <c r="G30" i="14"/>
  <c r="G31" i="14"/>
  <c r="G28" i="14"/>
  <c r="D18" i="5" l="1"/>
  <c r="D23" i="10"/>
  <c r="C23" i="10"/>
  <c r="D15" i="10"/>
  <c r="C15" i="10"/>
  <c r="G35" i="14"/>
  <c r="F33" i="14"/>
  <c r="F36" i="14" s="1"/>
  <c r="E33" i="14"/>
  <c r="D33" i="14"/>
  <c r="C33" i="14"/>
  <c r="C36" i="14" s="1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F36" i="13"/>
  <c r="E36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2" i="13"/>
  <c r="G11" i="13"/>
  <c r="G19" i="10"/>
  <c r="G36" i="13" l="1"/>
  <c r="E36" i="14"/>
  <c r="D36" i="14"/>
  <c r="G33" i="14"/>
  <c r="G36" i="14" l="1"/>
</calcChain>
</file>

<file path=xl/sharedStrings.xml><?xml version="1.0" encoding="utf-8"?>
<sst xmlns="http://schemas.openxmlformats.org/spreadsheetml/2006/main" count="308" uniqueCount="201">
  <si>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</si>
  <si>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</si>
  <si>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</si>
  <si>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</si>
  <si>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</si>
  <si>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</si>
  <si>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</si>
  <si>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</si>
  <si>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</si>
  <si>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</si>
  <si>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</si>
  <si>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</si>
  <si>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</si>
  <si>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</si>
  <si>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</si>
  <si>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</si>
  <si>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</si>
  <si>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</si>
  <si>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</si>
  <si>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</si>
  <si>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</si>
  <si>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</si>
  <si>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</si>
  <si>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</si>
  <si>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</si>
  <si>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</si>
  <si>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</si>
  <si>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</si>
  <si>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</si>
  <si>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</si>
  <si>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</si>
  <si>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</si>
  <si>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</si>
  <si>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</si>
  <si>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</si>
  <si>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</si>
  <si>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</si>
  <si>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</si>
  <si>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</si>
  <si>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</si>
  <si>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</si>
  <si>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</si>
  <si>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</si>
  <si>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</si>
  <si>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</si>
  <si>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</si>
  <si>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</si>
  <si>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</si>
  <si>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</si>
  <si>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</si>
  <si>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</si>
  <si>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</si>
  <si>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</si>
  <si>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</si>
  <si>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</si>
  <si>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</si>
  <si>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</si>
  <si>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</si>
  <si>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</si>
  <si>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</si>
  <si>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</si>
  <si>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</si>
  <si>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</si>
  <si>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</si>
  <si>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</si>
  <si>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</si>
  <si>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</si>
  <si>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</si>
  <si>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</si>
  <si>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</si>
  <si>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</si>
  <si>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</si>
  <si>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</si>
  <si>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</si>
  <si>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</si>
  <si>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</si>
  <si>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</si>
  <si>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</si>
  <si>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</si>
  <si>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</si>
  <si>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</si>
  <si>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</si>
  <si>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</si>
  <si>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</si>
  <si>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</si>
  <si>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</si>
  <si>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</si>
  <si>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</si>
  <si>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</si>
  <si>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</si>
  <si>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</si>
  <si>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</si>
  <si>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</si>
  <si>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</si>
  <si>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</si>
  <si>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</si>
  <si>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</si>
  <si>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</si>
  <si>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</si>
  <si>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</si>
  <si>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</si>
  <si>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</si>
  <si>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</si>
  <si>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</si>
  <si>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</si>
  <si>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</si>
  <si>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</si>
  <si>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</si>
  <si>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</si>
  <si>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</si>
  <si>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</si>
  <si>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</si>
  <si>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</si>
  <si>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</si>
  <si>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</si>
  <si>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</si>
  <si>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</si>
  <si>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</si>
  <si>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</si>
  <si>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</si>
  <si>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</si>
  <si>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</si>
  <si>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</si>
  <si>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</si>
  <si>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</si>
  <si>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</si>
  <si>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</si>
  <si>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</si>
  <si>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</si>
  <si>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</si>
  <si>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</si>
  <si>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</si>
  <si>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ACTIVIDAD</t>
  </si>
  <si>
    <t>A.A.</t>
  </si>
  <si>
    <t>Hombre Mayor</t>
  </si>
  <si>
    <t>Mujer Mayor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</si>
  <si>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</si>
  <si>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</si>
  <si>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</si>
  <si>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</si>
  <si>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</si>
  <si>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</si>
  <si>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</si>
  <si>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</si>
  <si>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</si>
  <si>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</si>
  <si>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</si>
  <si>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</si>
  <si>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</si>
  <si>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</si>
  <si>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</si>
  <si>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</si>
  <si>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</si>
  <si>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PROCED. IRREGULAR</t>
  </si>
  <si>
    <t>HORARIO DE ACCIDENTES OCURRIDOS EN EL</t>
  </si>
  <si>
    <t>CRUCEROS NO SEMAFORIZADOS</t>
  </si>
  <si>
    <t>JUNIO</t>
  </si>
  <si>
    <t>MEDIDAS DE APREMIO</t>
  </si>
  <si>
    <t>JUN/23</t>
  </si>
  <si>
    <t>GRUAS 2023</t>
  </si>
  <si>
    <t>BLVD. INDEPENDENCIA Y CALZ. ABASTOS</t>
  </si>
  <si>
    <t xml:space="preserve">BLVD. EJERCITO MEXICANO </t>
  </si>
  <si>
    <t>BLVD. EJERCITO MEXICANO SOBRE PUENTE CAMPESINO</t>
  </si>
  <si>
    <t>BLVD. EJERCITO MEXICANO Y DIFERENTES PUNTOS</t>
  </si>
  <si>
    <t>T.B.C</t>
  </si>
  <si>
    <t>FALTA MERITOS</t>
  </si>
  <si>
    <t>PRES. MÉDICA</t>
  </si>
  <si>
    <t>JUN/24</t>
  </si>
  <si>
    <t>ESTADO  DE   EBRIEDAD  POR HORA JUNIO    2024</t>
  </si>
  <si>
    <t>EDAD  DE LOS CONDUCTORES INVOLUCRADOS EN ESTADO  DE EBRIEDAD  2024</t>
  </si>
  <si>
    <t>DE JUNIO    2024</t>
  </si>
  <si>
    <t>MES DE JUNIO    2024</t>
  </si>
  <si>
    <t>GRUAS 2024</t>
  </si>
  <si>
    <t xml:space="preserve"> JUNIO 2024</t>
  </si>
  <si>
    <t xml:space="preserve"> DETENIDOS   JUNIO   2024</t>
  </si>
  <si>
    <t>J U N I O     2 0 2 4</t>
  </si>
  <si>
    <t>SALIDAS DIFERENTES A LA MULTA  JUNIO     2024</t>
  </si>
  <si>
    <t>J U N I O    2024</t>
  </si>
  <si>
    <t xml:space="preserve"> CAUSAS DETERMINANTES  DE ACCIDENTES VIALES JUNIO    2024</t>
  </si>
  <si>
    <t>ACCIDENTES VIALES  JUNIO 2024</t>
  </si>
  <si>
    <t>MENOR DE 15</t>
  </si>
  <si>
    <t>BLVD. INDEPENDENCIA Y C. RUBEN DARIO</t>
  </si>
  <si>
    <t>BLVD. REVOLUCIÓN Y CALZ. MATIAS ROMAN</t>
  </si>
  <si>
    <t>BLVD. REVOLUCIÓN Y AV. EL SIGLO DE TORREÓN</t>
  </si>
  <si>
    <t>AV. BRAVO Y AV. SALTILLO 400</t>
  </si>
  <si>
    <t>BLVD. INDEPENDENCIA Y C. DE LOS OLIVOS</t>
  </si>
  <si>
    <t>BLVD. EJERCITO MEXICANO Y ANTIG. CARRET. TORREÓN SAN PEDRO</t>
  </si>
  <si>
    <t>BLVD. EJERCITO MEXICANO Y BVLD. RIO NAZAS</t>
  </si>
  <si>
    <t>BLVD. EJERCITO MEXICANO Y BLVD. INDEPENDENCIA</t>
  </si>
  <si>
    <t>BVLD. EJERCITO MEXICANO SOBRE PUENTE AV. BRAVO OTE</t>
  </si>
  <si>
    <t>OTROS</t>
  </si>
  <si>
    <t>417</t>
  </si>
  <si>
    <t>29</t>
  </si>
  <si>
    <t>0</t>
  </si>
  <si>
    <t>3</t>
  </si>
  <si>
    <t>02</t>
  </si>
  <si>
    <t>32</t>
  </si>
  <si>
    <t>POR EBRIEDAD</t>
  </si>
  <si>
    <t>POR LESIONES</t>
  </si>
  <si>
    <t>POR DAÑOS A PETICION DE LAS PARTES</t>
  </si>
  <si>
    <t>ASUNTOS VIALES CONSIGNADOS  AL M.P. JUNIO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</si>
</sst>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name val="Arial"/>
    </font>
    <font>
      <b/>
      <sz val="12"/>
      <color theme="1"/>
      <name val="Arial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8" fillId="0" borderId="0" applyFont="0" applyFill="0" applyBorder="0" applyAlignment="0" applyProtection="0"/>
  </cellStyleXfs>
  <cellXfs count="36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29" xfId="2" applyFont="1" applyBorder="1" applyAlignment="1">
      <alignment horizontal="center" vertical="center" wrapText="1"/>
    </xf>
    <xf numFmtId="3" fontId="7" fillId="0" borderId="29" xfId="2" applyNumberFormat="1" applyFont="1" applyBorder="1" applyAlignment="1">
      <alignment horizontal="center" vertical="center"/>
    </xf>
    <xf numFmtId="3" fontId="7" fillId="0" borderId="30" xfId="2" applyNumberFormat="1" applyFont="1" applyBorder="1" applyAlignment="1">
      <alignment horizontal="center" vertical="center"/>
    </xf>
    <xf numFmtId="0" fontId="5" fillId="0" borderId="37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3" fontId="7" fillId="0" borderId="43" xfId="2" applyNumberFormat="1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0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 wrapText="1"/>
    </xf>
    <xf numFmtId="3" fontId="8" fillId="0" borderId="24" xfId="2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3" fontId="7" fillId="0" borderId="19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wrapText="1"/>
    </xf>
    <xf numFmtId="3" fontId="7" fillId="0" borderId="27" xfId="2" applyNumberFormat="1" applyFont="1" applyBorder="1" applyAlignment="1">
      <alignment horizontal="center" vertical="center"/>
    </xf>
    <xf numFmtId="3" fontId="8" fillId="0" borderId="38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7" xfId="2" applyFont="1" applyBorder="1" applyAlignment="1">
      <alignment horizontal="center" vertical="center" wrapText="1"/>
    </xf>
    <xf numFmtId="0" fontId="8" fillId="0" borderId="48" xfId="2" applyFont="1" applyBorder="1" applyAlignment="1">
      <alignment horizontal="center" vertical="center" wrapText="1"/>
    </xf>
    <xf numFmtId="3" fontId="8" fillId="0" borderId="11" xfId="2" applyNumberFormat="1" applyFont="1" applyBorder="1" applyAlignment="1">
      <alignment horizontal="center" vertical="center"/>
    </xf>
    <xf numFmtId="3" fontId="8" fillId="0" borderId="49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9" xfId="2" applyBorder="1" applyAlignment="1">
      <alignment horizontal="center"/>
    </xf>
    <xf numFmtId="0" fontId="5" fillId="0" borderId="13" xfId="2" applyBorder="1" applyAlignment="1">
      <alignment horizontal="center"/>
    </xf>
    <xf numFmtId="0" fontId="5" fillId="0" borderId="17" xfId="2" applyBorder="1" applyAlignment="1">
      <alignment horizontal="center"/>
    </xf>
    <xf numFmtId="0" fontId="5" fillId="0" borderId="19" xfId="2" applyBorder="1" applyAlignment="1">
      <alignment horizontal="center"/>
    </xf>
    <xf numFmtId="0" fontId="5" fillId="0" borderId="23" xfId="2" applyBorder="1" applyAlignment="1">
      <alignment horizontal="center"/>
    </xf>
    <xf numFmtId="0" fontId="5" fillId="0" borderId="24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2" applyFo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3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7" xfId="2" applyFont="1" applyBorder="1"/>
    <xf numFmtId="0" fontId="8" fillId="0" borderId="20" xfId="2" applyFont="1" applyBorder="1"/>
    <xf numFmtId="0" fontId="8" fillId="0" borderId="23" xfId="2" applyFont="1" applyBorder="1"/>
    <xf numFmtId="0" fontId="26" fillId="0" borderId="0" xfId="0" applyFont="1"/>
    <xf numFmtId="0" fontId="8" fillId="0" borderId="19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17" fontId="8" fillId="0" borderId="12" xfId="0" applyNumberFormat="1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49" fontId="12" fillId="0" borderId="0" xfId="0" applyNumberFormat="1" applyFont="1"/>
    <xf numFmtId="3" fontId="8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6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/>
    </xf>
    <xf numFmtId="0" fontId="34" fillId="0" borderId="8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9" xfId="2" applyFont="1" applyBorder="1" applyAlignment="1">
      <alignment vertical="center" wrapText="1"/>
    </xf>
    <xf numFmtId="0" fontId="10" fillId="0" borderId="58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9" xfId="2" applyFont="1" applyBorder="1" applyAlignment="1">
      <alignment vertical="center" wrapText="1"/>
    </xf>
    <xf numFmtId="0" fontId="5" fillId="0" borderId="35" xfId="2" applyBorder="1"/>
    <xf numFmtId="3" fontId="8" fillId="0" borderId="36" xfId="2" applyNumberFormat="1" applyFont="1" applyBorder="1" applyAlignment="1">
      <alignment horizontal="center" vertical="center"/>
    </xf>
    <xf numFmtId="0" fontId="5" fillId="0" borderId="31" xfId="2" applyBorder="1"/>
    <xf numFmtId="3" fontId="8" fillId="0" borderId="32" xfId="2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3" fontId="8" fillId="0" borderId="34" xfId="2" applyNumberFormat="1" applyFont="1" applyBorder="1" applyAlignment="1">
      <alignment horizontal="center" vertical="center"/>
    </xf>
    <xf numFmtId="0" fontId="8" fillId="0" borderId="60" xfId="2" applyFont="1" applyBorder="1" applyAlignment="1">
      <alignment horizontal="center" vertical="center" wrapText="1"/>
    </xf>
    <xf numFmtId="3" fontId="8" fillId="0" borderId="61" xfId="2" applyNumberFormat="1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 wrapText="1"/>
    </xf>
    <xf numFmtId="3" fontId="7" fillId="0" borderId="27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/>
    </xf>
    <xf numFmtId="0" fontId="23" fillId="0" borderId="0" xfId="2" applyFont="1"/>
    <xf numFmtId="0" fontId="27" fillId="0" borderId="0" xfId="0" applyFont="1" applyAlignment="1">
      <alignment horizontal="center"/>
    </xf>
    <xf numFmtId="0" fontId="26" fillId="0" borderId="5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0" fillId="0" borderId="15" xfId="2" applyFont="1" applyBorder="1" applyAlignment="1">
      <alignment vertical="center" wrapText="1"/>
    </xf>
    <xf numFmtId="0" fontId="39" fillId="0" borderId="3" xfId="2" applyFont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39" fillId="0" borderId="1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2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2" fillId="0" borderId="3" xfId="2" applyFont="1" applyBorder="1" applyAlignment="1">
      <alignment horizontal="center" vertical="center" wrapText="1" readingOrder="1"/>
    </xf>
    <xf numFmtId="0" fontId="25" fillId="0" borderId="3" xfId="2" applyFont="1" applyBorder="1" applyAlignment="1">
      <alignment horizontal="center" vertical="center" wrapText="1" readingOrder="1"/>
    </xf>
    <xf numFmtId="0" fontId="7" fillId="0" borderId="9" xfId="2" applyFont="1" applyBorder="1" applyAlignment="1">
      <alignment horizontal="center" vertical="center" wrapText="1"/>
    </xf>
    <xf numFmtId="3" fontId="7" fillId="0" borderId="13" xfId="2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/>
    </xf>
    <xf numFmtId="0" fontId="39" fillId="0" borderId="52" xfId="2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9" fillId="0" borderId="15" xfId="2" applyFont="1" applyBorder="1" applyAlignment="1">
      <alignment horizontal="center" vertical="center"/>
    </xf>
    <xf numFmtId="0" fontId="39" fillId="0" borderId="62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3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9" fillId="0" borderId="10" xfId="2" applyFont="1" applyBorder="1" applyAlignment="1">
      <alignment horizontal="center" vertical="center"/>
    </xf>
    <xf numFmtId="3" fontId="7" fillId="2" borderId="43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6" fillId="0" borderId="12" xfId="0" applyFont="1" applyBorder="1" applyAlignment="1">
      <alignment horizontal="center"/>
    </xf>
    <xf numFmtId="0" fontId="26" fillId="0" borderId="63" xfId="0" applyFont="1" applyBorder="1" applyAlignment="1">
      <alignment horizontal="center" vertical="center"/>
    </xf>
    <xf numFmtId="0" fontId="28" fillId="0" borderId="0" xfId="2" applyFont="1"/>
    <xf numFmtId="0" fontId="43" fillId="0" borderId="6" xfId="0" applyFont="1" applyBorder="1" applyAlignment="1">
      <alignment horizontal="left" vertical="center" wrapText="1"/>
    </xf>
    <xf numFmtId="0" fontId="43" fillId="0" borderId="9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2" xfId="0" applyNumberFormat="1" applyFont="1" applyBorder="1" applyAlignment="1">
      <alignment horizontal="center" vertical="center"/>
    </xf>
    <xf numFmtId="0" fontId="41" fillId="0" borderId="0" xfId="2" applyFont="1" applyAlignment="1">
      <alignment vertical="center"/>
    </xf>
    <xf numFmtId="0" fontId="41" fillId="0" borderId="0" xfId="2" applyFont="1" applyAlignment="1">
      <alignment vertical="center" wrapText="1"/>
    </xf>
    <xf numFmtId="0" fontId="42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7" fillId="0" borderId="2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5" xfId="2" applyFont="1" applyBorder="1" applyAlignment="1">
      <alignment horizontal="left" vertical="center" wrapText="1"/>
    </xf>
    <xf numFmtId="0" fontId="8" fillId="0" borderId="38" xfId="2" applyFont="1" applyBorder="1" applyAlignment="1">
      <alignment horizontal="left" vertical="center" wrapText="1"/>
    </xf>
    <xf numFmtId="0" fontId="7" fillId="5" borderId="25" xfId="2" applyFont="1" applyFill="1" applyBorder="1" applyAlignment="1">
      <alignment horizontal="left" vertical="center" wrapText="1"/>
    </xf>
    <xf numFmtId="3" fontId="7" fillId="5" borderId="26" xfId="2" applyNumberFormat="1" applyFont="1" applyFill="1" applyBorder="1" applyAlignment="1">
      <alignment horizontal="center" vertical="center"/>
    </xf>
    <xf numFmtId="3" fontId="7" fillId="5" borderId="27" xfId="2" applyNumberFormat="1" applyFont="1" applyFill="1" applyBorder="1" applyAlignment="1">
      <alignment horizontal="center" vertical="center"/>
    </xf>
    <xf numFmtId="0" fontId="33" fillId="0" borderId="7" xfId="2" applyFont="1" applyBorder="1" applyAlignment="1">
      <alignment horizontal="center"/>
    </xf>
    <xf numFmtId="0" fontId="33" fillId="0" borderId="12" xfId="2" applyFont="1" applyBorder="1" applyAlignment="1">
      <alignment horizontal="center"/>
    </xf>
    <xf numFmtId="0" fontId="34" fillId="0" borderId="7" xfId="2" applyFont="1" applyBorder="1" applyAlignment="1">
      <alignment horizontal="center" vertical="center" wrapText="1"/>
    </xf>
    <xf numFmtId="0" fontId="34" fillId="0" borderId="12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/>
    </xf>
    <xf numFmtId="0" fontId="42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8" fillId="0" borderId="39" xfId="2" applyFont="1" applyBorder="1" applyAlignment="1">
      <alignment horizontal="center" vertical="center" wrapText="1"/>
    </xf>
    <xf numFmtId="3" fontId="8" fillId="0" borderId="41" xfId="2" applyNumberFormat="1" applyFont="1" applyBorder="1" applyAlignment="1">
      <alignment horizontal="center" vertical="center"/>
    </xf>
    <xf numFmtId="0" fontId="7" fillId="5" borderId="14" xfId="2" applyFont="1" applyFill="1" applyBorder="1" applyAlignment="1">
      <alignment horizontal="right"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vertical="center" wrapText="1"/>
    </xf>
    <xf numFmtId="0" fontId="7" fillId="5" borderId="17" xfId="2" applyFont="1" applyFill="1" applyBorder="1" applyAlignment="1">
      <alignment horizontal="center" vertical="center" wrapText="1"/>
    </xf>
    <xf numFmtId="3" fontId="7" fillId="5" borderId="19" xfId="2" applyNumberFormat="1" applyFont="1" applyFill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45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37" fillId="0" borderId="6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64" xfId="0" applyFont="1" applyBorder="1" applyAlignment="1">
      <alignment horizontal="center" vertical="center"/>
    </xf>
    <xf numFmtId="0" fontId="27" fillId="0" borderId="63" xfId="0" applyFont="1" applyBorder="1"/>
    <xf numFmtId="0" fontId="27" fillId="0" borderId="54" xfId="0" applyFont="1" applyBorder="1"/>
    <xf numFmtId="0" fontId="15" fillId="0" borderId="2" xfId="2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7" fillId="5" borderId="14" xfId="2" applyFont="1" applyFill="1" applyBorder="1" applyAlignment="1">
      <alignment horizontal="left" vertical="center" wrapText="1"/>
    </xf>
    <xf numFmtId="0" fontId="26" fillId="0" borderId="38" xfId="0" applyFont="1" applyBorder="1" applyAlignment="1">
      <alignment horizontal="center"/>
    </xf>
    <xf numFmtId="0" fontId="37" fillId="0" borderId="15" xfId="0" applyFont="1" applyBorder="1" applyAlignment="1">
      <alignment horizontal="center" wrapText="1"/>
    </xf>
    <xf numFmtId="0" fontId="26" fillId="0" borderId="53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37" fillId="0" borderId="22" xfId="0" applyFont="1" applyBorder="1" applyAlignment="1">
      <alignment horizontal="center" wrapText="1"/>
    </xf>
    <xf numFmtId="43" fontId="5" fillId="0" borderId="0" xfId="14" applyFont="1"/>
    <xf numFmtId="43" fontId="0" fillId="0" borderId="0" xfId="14" applyFont="1"/>
    <xf numFmtId="43" fontId="17" fillId="0" borderId="35" xfId="14" applyFont="1" applyBorder="1" applyAlignment="1">
      <alignment horizontal="center" vertical="center" wrapText="1"/>
    </xf>
    <xf numFmtId="43" fontId="37" fillId="0" borderId="26" xfId="14" applyFont="1" applyBorder="1" applyAlignment="1">
      <alignment horizontal="center" wrapText="1"/>
    </xf>
    <xf numFmtId="43" fontId="8" fillId="0" borderId="0" xfId="14" applyFont="1"/>
    <xf numFmtId="43" fontId="16" fillId="0" borderId="12" xfId="14" applyFont="1" applyBorder="1" applyAlignment="1">
      <alignment horizontal="center" vertical="center" wrapText="1"/>
    </xf>
    <xf numFmtId="0" fontId="0" fillId="0" borderId="3" xfId="2" applyFont="1" applyFill="1" applyBorder="1" applyAlignment="1">
      <alignment horizontal="center" vertical="center" wrapText="1" readingOrder="1"/>
    </xf>
    <xf numFmtId="0" fontId="49" fillId="0" borderId="6" xfId="2" applyFont="1" applyFill="1" applyBorder="1" applyAlignment="1">
      <alignment horizontal="center" vertical="center" wrapText="1"/>
    </xf>
    <xf numFmtId="0" fontId="44" fillId="0" borderId="0" xfId="2" applyFont="1" applyAlignment="1">
      <alignment vertical="center" wrapText="1"/>
    </xf>
    <xf numFmtId="0" fontId="16" fillId="0" borderId="65" xfId="2" applyFont="1" applyBorder="1" applyAlignment="1">
      <alignment horizontal="center" vertical="center" wrapText="1"/>
    </xf>
    <xf numFmtId="0" fontId="51" fillId="0" borderId="66" xfId="2" applyFont="1" applyFill="1" applyBorder="1" applyAlignment="1">
      <alignment horizontal="center" vertical="center" wrapText="1"/>
    </xf>
    <xf numFmtId="3" fontId="50" fillId="0" borderId="66" xfId="2" applyNumberFormat="1" applyFont="1" applyFill="1" applyBorder="1" applyAlignment="1">
      <alignment horizontal="center" vertical="center"/>
    </xf>
    <xf numFmtId="3" fontId="50" fillId="0" borderId="67" xfId="2" applyNumberFormat="1" applyFont="1" applyFill="1" applyBorder="1" applyAlignment="1">
      <alignment horizontal="center" vertical="center"/>
    </xf>
    <xf numFmtId="0" fontId="16" fillId="0" borderId="53" xfId="2" applyFont="1" applyBorder="1" applyAlignment="1">
      <alignment horizontal="center" vertical="center" wrapText="1"/>
    </xf>
    <xf numFmtId="0" fontId="51" fillId="0" borderId="54" xfId="2" applyFont="1" applyFill="1" applyBorder="1" applyAlignment="1">
      <alignment horizontal="center" vertical="center" wrapText="1"/>
    </xf>
    <xf numFmtId="0" fontId="50" fillId="0" borderId="54" xfId="2" applyFont="1" applyFill="1" applyBorder="1" applyAlignment="1">
      <alignment horizontal="center" vertical="center" wrapText="1"/>
    </xf>
    <xf numFmtId="0" fontId="50" fillId="0" borderId="59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51" fillId="0" borderId="40" xfId="2" applyFont="1" applyFill="1" applyBorder="1" applyAlignment="1">
      <alignment horizontal="center" vertical="center" wrapText="1"/>
    </xf>
    <xf numFmtId="3" fontId="8" fillId="0" borderId="2" xfId="2" applyNumberFormat="1" applyFont="1" applyFill="1" applyBorder="1" applyAlignment="1">
      <alignment horizontal="center" vertical="center"/>
    </xf>
    <xf numFmtId="0" fontId="21" fillId="0" borderId="2" xfId="14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16" fillId="5" borderId="25" xfId="2" applyFont="1" applyFill="1" applyBorder="1" applyAlignment="1">
      <alignment horizontal="center" vertical="center" wrapText="1"/>
    </xf>
    <xf numFmtId="0" fontId="16" fillId="5" borderId="26" xfId="2" applyFont="1" applyFill="1" applyBorder="1" applyAlignment="1">
      <alignment horizontal="center" vertical="center" wrapText="1"/>
    </xf>
    <xf numFmtId="0" fontId="16" fillId="5" borderId="27" xfId="2" applyFont="1" applyFill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 readingOrder="1"/>
    </xf>
    <xf numFmtId="0" fontId="10" fillId="0" borderId="0" xfId="0" applyFont="1"/>
    <xf numFmtId="0" fontId="52" fillId="0" borderId="8" xfId="0" applyFont="1" applyBorder="1" applyAlignment="1">
      <alignment horizontal="center" vertical="center"/>
    </xf>
    <xf numFmtId="0" fontId="52" fillId="0" borderId="2" xfId="0" applyFont="1" applyBorder="1" applyAlignment="1">
      <alignment horizontal="left" vertical="center"/>
    </xf>
    <xf numFmtId="0" fontId="53" fillId="0" borderId="2" xfId="0" applyFont="1" applyBorder="1" applyAlignment="1">
      <alignment horizontal="center" vertical="center"/>
    </xf>
    <xf numFmtId="0" fontId="52" fillId="0" borderId="2" xfId="0" applyFont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3" fillId="0" borderId="0" xfId="0" applyFont="1" applyAlignment="1">
      <alignment horizontal="center" vertical="center"/>
    </xf>
    <xf numFmtId="0" fontId="32" fillId="0" borderId="10" xfId="0" applyFont="1" applyBorder="1" applyAlignment="1">
      <alignment horizontal="left" vertical="center" wrapText="1"/>
    </xf>
    <xf numFmtId="0" fontId="53" fillId="0" borderId="10" xfId="0" applyFont="1" applyBorder="1" applyAlignment="1">
      <alignment horizontal="center" vertical="center"/>
    </xf>
    <xf numFmtId="0" fontId="8" fillId="0" borderId="0" xfId="0" quotePrefix="1" applyFont="1"/>
    <xf numFmtId="0" fontId="41" fillId="0" borderId="0" xfId="0" applyFont="1" applyAlignment="1">
      <alignment horizontal="left" vertical="center"/>
    </xf>
    <xf numFmtId="0" fontId="28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41" fillId="0" borderId="0" xfId="2" applyFont="1" applyAlignment="1">
      <alignment horizontal="left" vertical="center"/>
    </xf>
    <xf numFmtId="0" fontId="41" fillId="0" borderId="0" xfId="2" applyFont="1" applyAlignment="1">
      <alignment horizontal="left" vertical="center" wrapText="1"/>
    </xf>
    <xf numFmtId="0" fontId="42" fillId="0" borderId="0" xfId="2" applyFont="1" applyAlignment="1">
      <alignment horizontal="left" vertical="center" wrapText="1"/>
    </xf>
    <xf numFmtId="0" fontId="44" fillId="0" borderId="0" xfId="2" applyFont="1" applyAlignment="1">
      <alignment horizontal="center" vertical="center" wrapText="1"/>
    </xf>
    <xf numFmtId="0" fontId="47" fillId="0" borderId="0" xfId="2" applyFont="1" applyAlignment="1">
      <alignment horizontal="left" vertical="center"/>
    </xf>
    <xf numFmtId="3" fontId="7" fillId="5" borderId="0" xfId="2" applyNumberFormat="1" applyFont="1" applyFill="1" applyAlignment="1">
      <alignment horizontal="left" vertical="center"/>
    </xf>
    <xf numFmtId="0" fontId="7" fillId="5" borderId="14" xfId="2" applyFont="1" applyFill="1" applyBorder="1" applyAlignment="1">
      <alignment horizontal="center" vertical="center" wrapText="1"/>
    </xf>
    <xf numFmtId="0" fontId="0" fillId="5" borderId="15" xfId="0" applyFill="1" applyBorder="1"/>
    <xf numFmtId="0" fontId="0" fillId="5" borderId="16" xfId="0" applyFill="1" applyBorder="1"/>
    <xf numFmtId="0" fontId="6" fillId="5" borderId="14" xfId="2" applyFont="1" applyFill="1" applyBorder="1" applyAlignment="1">
      <alignment horizontal="center" wrapText="1"/>
    </xf>
    <xf numFmtId="0" fontId="6" fillId="5" borderId="16" xfId="2" applyFont="1" applyFill="1" applyBorder="1" applyAlignment="1">
      <alignment horizontal="center" wrapText="1"/>
    </xf>
    <xf numFmtId="0" fontId="6" fillId="5" borderId="31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42" fillId="0" borderId="0" xfId="2" applyFont="1" applyAlignment="1">
      <alignment horizontal="left" vertical="center"/>
    </xf>
    <xf numFmtId="17" fontId="18" fillId="5" borderId="14" xfId="0" quotePrefix="1" applyNumberFormat="1" applyFont="1" applyFill="1" applyBorder="1" applyAlignment="1">
      <alignment horizontal="center"/>
    </xf>
    <xf numFmtId="0" fontId="18" fillId="5" borderId="16" xfId="0" applyFont="1" applyFill="1" applyBorder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2" fillId="5" borderId="14" xfId="0" applyNumberFormat="1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</cellXfs>
  <cellStyles count="15">
    <cellStyle name="Euro" xfId="1" xr:uid="{00000000-0005-0000-0000-000000000000}"/>
    <cellStyle name="Millares" xfId="14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2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JUN/23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271</c:v>
                </c:pt>
                <c:pt idx="1">
                  <c:v>14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JUN/24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253</c:v>
                </c:pt>
                <c:pt idx="1">
                  <c:v>8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4442368"/>
        <c:axId val="218583552"/>
        <c:axId val="0"/>
      </c:bar3DChart>
      <c:catAx>
        <c:axId val="1844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8583552"/>
        <c:crosses val="autoZero"/>
        <c:auto val="1"/>
        <c:lblAlgn val="ctr"/>
        <c:lblOffset val="100"/>
        <c:noMultiLvlLbl val="0"/>
      </c:catAx>
      <c:valAx>
        <c:axId val="218583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44423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JUN/23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19</c:v>
                </c:pt>
                <c:pt idx="1">
                  <c:v>22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A-4CD1-B894-4B35CA4354E8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JUN/24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35</c:v>
                </c:pt>
                <c:pt idx="1">
                  <c:v>15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A-4CD1-B894-4B35CA4354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5078272"/>
        <c:axId val="218599360"/>
        <c:axId val="0"/>
      </c:bar3DChart>
      <c:catAx>
        <c:axId val="265078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8599360"/>
        <c:crosses val="autoZero"/>
        <c:auto val="1"/>
        <c:lblAlgn val="ctr"/>
        <c:lblOffset val="100"/>
        <c:noMultiLvlLbl val="0"/>
      </c:catAx>
      <c:valAx>
        <c:axId val="218599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5078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DETENIDOS!$B$11</c:f>
              <c:strCache>
                <c:ptCount val="1"/>
                <c:pt idx="0">
                  <c:v>JUN/23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DETENIDOS!$A$12:$A$14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DETENIDOS!$B$12:$B$14</c:f>
              <c:numCache>
                <c:formatCode>General</c:formatCode>
                <c:ptCount val="3"/>
                <c:pt idx="0">
                  <c:v>535</c:v>
                </c:pt>
                <c:pt idx="1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DETENIDOS!$C$11</c:f>
              <c:strCache>
                <c:ptCount val="1"/>
                <c:pt idx="0">
                  <c:v>JUN/24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DETENIDOS!$A$12:$A$14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DETENIDOS!$C$12:$C$14</c:f>
              <c:numCache>
                <c:formatCode>General</c:formatCode>
                <c:ptCount val="3"/>
                <c:pt idx="0">
                  <c:v>507</c:v>
                </c:pt>
                <c:pt idx="1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8660352"/>
        <c:axId val="214424320"/>
        <c:axId val="0"/>
      </c:bar3DChart>
      <c:catAx>
        <c:axId val="218660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424320"/>
        <c:crosses val="autoZero"/>
        <c:auto val="1"/>
        <c:lblAlgn val="ctr"/>
        <c:lblOffset val="100"/>
        <c:noMultiLvlLbl val="0"/>
      </c:catAx>
      <c:valAx>
        <c:axId val="214424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86603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MULTA'!$D$12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MULTA'!$E$12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MULTA'!$F$12</c:f>
              <c:strCache>
                <c:ptCount val="1"/>
                <c:pt idx="0">
                  <c:v>PRES.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MULTA'!$G$12</c:f>
              <c:strCache>
                <c:ptCount val="1"/>
                <c:pt idx="0">
                  <c:v> T.B.C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MULTA'!$H$12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MULTA'!$I$12</c:f>
              <c:strCache>
                <c:ptCount val="1"/>
                <c:pt idx="0">
                  <c:v>FALTA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MULTA'!$I$17</c:f>
              <c:numCache>
                <c:formatCode>General</c:formatCode>
                <c:ptCount val="1"/>
                <c:pt idx="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MULTA'!$J$12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0-40C5-8767-AF15463D89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606336"/>
        <c:axId val="214149952"/>
        <c:axId val="0"/>
      </c:bar3DChart>
      <c:catAx>
        <c:axId val="214606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14149952"/>
        <c:crosses val="autoZero"/>
        <c:auto val="1"/>
        <c:lblAlgn val="ctr"/>
        <c:lblOffset val="100"/>
        <c:noMultiLvlLbl val="0"/>
      </c:catAx>
      <c:valAx>
        <c:axId val="214149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46063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14607872"/>
        <c:axId val="214154560"/>
        <c:axId val="0"/>
      </c:bar3DChart>
      <c:catAx>
        <c:axId val="21460787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154560"/>
        <c:crosses val="autoZero"/>
        <c:auto val="1"/>
        <c:lblAlgn val="ctr"/>
        <c:lblOffset val="100"/>
        <c:noMultiLvlLbl val="0"/>
      </c:catAx>
      <c:valAx>
        <c:axId val="214154560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60787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607360"/>
        <c:axId val="214862080"/>
        <c:axId val="0"/>
      </c:bar3DChart>
      <c:catAx>
        <c:axId val="21460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4862080"/>
        <c:crosses val="autoZero"/>
        <c:auto val="1"/>
        <c:lblAlgn val="ctr"/>
        <c:lblOffset val="100"/>
        <c:noMultiLvlLbl val="0"/>
      </c:catAx>
      <c:valAx>
        <c:axId val="214862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4607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JUN/23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19</c:v>
                </c:pt>
                <c:pt idx="3">
                  <c:v>55</c:v>
                </c:pt>
                <c:pt idx="4">
                  <c:v>56</c:v>
                </c:pt>
                <c:pt idx="5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JUN/24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36</c:v>
                </c:pt>
                <c:pt idx="3">
                  <c:v>28</c:v>
                </c:pt>
                <c:pt idx="4">
                  <c:v>56</c:v>
                </c:pt>
                <c:pt idx="5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5052672"/>
        <c:axId val="188113472"/>
        <c:axId val="0"/>
      </c:bar3DChart>
      <c:catAx>
        <c:axId val="185052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8113472"/>
        <c:crosses val="autoZero"/>
        <c:auto val="1"/>
        <c:lblAlgn val="ctr"/>
        <c:lblOffset val="100"/>
        <c:noMultiLvlLbl val="0"/>
      </c:catAx>
      <c:valAx>
        <c:axId val="188113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0526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JUN/23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JUN/24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19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6561536"/>
        <c:axId val="188117504"/>
        <c:axId val="0"/>
      </c:bar3DChart>
      <c:catAx>
        <c:axId val="186561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8117504"/>
        <c:crosses val="autoZero"/>
        <c:auto val="1"/>
        <c:lblAlgn val="ctr"/>
        <c:lblOffset val="100"/>
        <c:noMultiLvlLbl val="0"/>
      </c:catAx>
      <c:valAx>
        <c:axId val="188117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5615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JUN/23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JUN/24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4245376"/>
        <c:axId val="185549376"/>
        <c:axId val="0"/>
      </c:bar3DChart>
      <c:catAx>
        <c:axId val="21424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549376"/>
        <c:crosses val="autoZero"/>
        <c:auto val="1"/>
        <c:lblAlgn val="ctr"/>
        <c:lblOffset val="100"/>
        <c:noMultiLvlLbl val="0"/>
      </c:catAx>
      <c:valAx>
        <c:axId val="185549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42453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HORAS'!$G$10</c:f>
              <c:strCache>
                <c:ptCount val="1"/>
                <c:pt idx="0">
                  <c:v> COMPUTO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HORAS'!$B$11:$B$34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HORAS'!$G$11:$G$34</c:f>
              <c:numCache>
                <c:formatCode>#,##0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9</c:v>
                </c:pt>
                <c:pt idx="8">
                  <c:v>16</c:v>
                </c:pt>
                <c:pt idx="9">
                  <c:v>14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19</c:v>
                </c:pt>
                <c:pt idx="14">
                  <c:v>23</c:v>
                </c:pt>
                <c:pt idx="15">
                  <c:v>19</c:v>
                </c:pt>
                <c:pt idx="16">
                  <c:v>18</c:v>
                </c:pt>
                <c:pt idx="17">
                  <c:v>16</c:v>
                </c:pt>
                <c:pt idx="18">
                  <c:v>16</c:v>
                </c:pt>
                <c:pt idx="19">
                  <c:v>12</c:v>
                </c:pt>
                <c:pt idx="20">
                  <c:v>5</c:v>
                </c:pt>
                <c:pt idx="21">
                  <c:v>19</c:v>
                </c:pt>
                <c:pt idx="22">
                  <c:v>14</c:v>
                </c:pt>
                <c:pt idx="2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4800384"/>
        <c:axId val="185555712"/>
        <c:axId val="0"/>
      </c:bar3DChart>
      <c:catAx>
        <c:axId val="214800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555712"/>
        <c:crosses val="autoZero"/>
        <c:auto val="1"/>
        <c:lblAlgn val="ctr"/>
        <c:lblOffset val="100"/>
        <c:noMultiLvlLbl val="0"/>
      </c:catAx>
      <c:valAx>
        <c:axId val="1855557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480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HORAS'!$G$10</c:f>
              <c:strCache>
                <c:ptCount val="1"/>
                <c:pt idx="0">
                  <c:v> COMPUTO 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HORAS'!$B$11:$B$34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HORAS'!$G$11:$G$34</c:f>
              <c:numCache>
                <c:formatCode>#,##0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9</c:v>
                </c:pt>
                <c:pt idx="8">
                  <c:v>16</c:v>
                </c:pt>
                <c:pt idx="9">
                  <c:v>14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19</c:v>
                </c:pt>
                <c:pt idx="14">
                  <c:v>23</c:v>
                </c:pt>
                <c:pt idx="15">
                  <c:v>19</c:v>
                </c:pt>
                <c:pt idx="16">
                  <c:v>18</c:v>
                </c:pt>
                <c:pt idx="17">
                  <c:v>16</c:v>
                </c:pt>
                <c:pt idx="18">
                  <c:v>16</c:v>
                </c:pt>
                <c:pt idx="19">
                  <c:v>12</c:v>
                </c:pt>
                <c:pt idx="20">
                  <c:v>5</c:v>
                </c:pt>
                <c:pt idx="21">
                  <c:v>19</c:v>
                </c:pt>
                <c:pt idx="22">
                  <c:v>14</c:v>
                </c:pt>
                <c:pt idx="2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798336"/>
        <c:axId val="185595520"/>
        <c:axId val="0"/>
      </c:bar3DChart>
      <c:catAx>
        <c:axId val="214798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5595520"/>
        <c:crosses val="autoZero"/>
        <c:auto val="1"/>
        <c:lblAlgn val="ctr"/>
        <c:lblOffset val="100"/>
        <c:noMultiLvlLbl val="0"/>
      </c:catAx>
      <c:valAx>
        <c:axId val="18559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479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EBRIEDAD'!$C$43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EBRIEDAD'!$B$44:$B$61</c:f>
              <c:strCache>
                <c:ptCount val="18"/>
                <c:pt idx="0">
                  <c:v>MENOR DE 15</c:v>
                </c:pt>
                <c:pt idx="1">
                  <c:v>DE 17 AÑOS</c:v>
                </c:pt>
                <c:pt idx="2">
                  <c:v>DE 18 A 20 AÑOS</c:v>
                </c:pt>
                <c:pt idx="3">
                  <c:v>DE 21 A 25 AÑOS</c:v>
                </c:pt>
                <c:pt idx="4">
                  <c:v>DE 26 A 30 AÑOS</c:v>
                </c:pt>
                <c:pt idx="5">
                  <c:v>DE 31 A 35 AÑOS</c:v>
                </c:pt>
                <c:pt idx="6">
                  <c:v>DE 36 A 40 AÑOS</c:v>
                </c:pt>
                <c:pt idx="7">
                  <c:v>DE 41 A 45 AÑOS</c:v>
                </c:pt>
                <c:pt idx="8">
                  <c:v>DE 46 A 50 AÑOS</c:v>
                </c:pt>
                <c:pt idx="9">
                  <c:v>DE 51 A 55 AÑOS</c:v>
                </c:pt>
                <c:pt idx="10">
                  <c:v>DE 56 A 60 AÑOS</c:v>
                </c:pt>
                <c:pt idx="11">
                  <c:v>DE 61 A 65 AÑOS</c:v>
                </c:pt>
                <c:pt idx="12">
                  <c:v>DE 66 A 70 AÑOS</c:v>
                </c:pt>
                <c:pt idx="13">
                  <c:v>DE 71 A 75 AÑOS</c:v>
                </c:pt>
                <c:pt idx="14">
                  <c:v>DE 76 A 80 AÑOS</c:v>
                </c:pt>
                <c:pt idx="15">
                  <c:v>DE 81 A 85 AÑOS</c:v>
                </c:pt>
                <c:pt idx="16">
                  <c:v>DE 86 A 90 AÑOS</c:v>
                </c:pt>
                <c:pt idx="17">
                  <c:v>NO IDENTIF.</c:v>
                </c:pt>
              </c:strCache>
            </c:strRef>
          </c:cat>
          <c:val>
            <c:numRef>
              <c:f>'ESTADO DE EBRIEDAD'!$C$44:$C$61</c:f>
              <c:numCache>
                <c:formatCode>#,##0</c:formatCode>
                <c:ptCount val="18"/>
                <c:pt idx="0" formatCode="General">
                  <c:v>1</c:v>
                </c:pt>
                <c:pt idx="1">
                  <c:v>1</c:v>
                </c:pt>
                <c:pt idx="2" formatCode="General">
                  <c:v>2</c:v>
                </c:pt>
                <c:pt idx="3" formatCode="General">
                  <c:v>2</c:v>
                </c:pt>
                <c:pt idx="4" formatCode="General">
                  <c:v>6</c:v>
                </c:pt>
                <c:pt idx="5" formatCode="General">
                  <c:v>8</c:v>
                </c:pt>
                <c:pt idx="6" formatCode="General">
                  <c:v>6</c:v>
                </c:pt>
                <c:pt idx="7" formatCode="General">
                  <c:v>6</c:v>
                </c:pt>
                <c:pt idx="8" formatCode="General">
                  <c:v>2</c:v>
                </c:pt>
                <c:pt idx="9" formatCode="General">
                  <c:v>0</c:v>
                </c:pt>
                <c:pt idx="10" formatCode="General">
                  <c:v>1</c:v>
                </c:pt>
                <c:pt idx="11" formatCode="General">
                  <c:v>1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5055872"/>
        <c:axId val="185596672"/>
        <c:axId val="0"/>
      </c:bar3DChart>
      <c:catAx>
        <c:axId val="2150558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5596672"/>
        <c:crosses val="autoZero"/>
        <c:auto val="1"/>
        <c:lblAlgn val="ctr"/>
        <c:lblOffset val="100"/>
        <c:noMultiLvlLbl val="0"/>
      </c:catAx>
      <c:valAx>
        <c:axId val="185596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05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329</c:v>
                </c:pt>
                <c:pt idx="1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7305088"/>
        <c:axId val="214381056"/>
        <c:axId val="0"/>
      </c:bar3DChart>
      <c:catAx>
        <c:axId val="2173050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4381056"/>
        <c:crosses val="autoZero"/>
        <c:auto val="1"/>
        <c:lblAlgn val="ctr"/>
        <c:lblOffset val="100"/>
        <c:noMultiLvlLbl val="0"/>
      </c:catAx>
      <c:valAx>
        <c:axId val="214381056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7305088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2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10</xdr:col>
      <xdr:colOff>444500</xdr:colOff>
      <xdr:row>35</xdr:row>
      <xdr:rowOff>114300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88900</xdr:colOff>
      <xdr:row>27</xdr:row>
      <xdr:rowOff>62599</xdr:rowOff>
    </xdr:from>
    <xdr:to>
      <xdr:col>2</xdr:col>
      <xdr:colOff>495300</xdr:colOff>
      <xdr:row>34</xdr:row>
      <xdr:rowOff>131763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6272899"/>
          <a:ext cx="29083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500380</xdr:rowOff>
    </xdr:from>
    <xdr:to>
      <xdr:col>8</xdr:col>
      <xdr:colOff>210046</xdr:colOff>
      <xdr:row>3</xdr:row>
      <xdr:rowOff>546099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5000" y="995680"/>
          <a:ext cx="859204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8</xdr:col>
      <xdr:colOff>469900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8343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8</xdr:col>
      <xdr:colOff>482600</xdr:colOff>
      <xdr:row>0</xdr:row>
      <xdr:rowOff>0</xdr:rowOff>
    </xdr:from>
    <xdr:to>
      <xdr:col>10</xdr:col>
      <xdr:colOff>304800</xdr:colOff>
      <xdr:row>10</xdr:row>
      <xdr:rowOff>149267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33701DF-D27E-496B-835E-E8D6BB1864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9499600" y="0"/>
          <a:ext cx="1447800" cy="20034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87975</xdr:colOff>
      <xdr:row>5</xdr:row>
      <xdr:rowOff>285749</xdr:rowOff>
    </xdr:from>
    <xdr:to>
      <xdr:col>4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400050</xdr:colOff>
      <xdr:row>7</xdr:row>
      <xdr:rowOff>57145</xdr:rowOff>
    </xdr:from>
    <xdr:to>
      <xdr:col>4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2019300</xdr:colOff>
      <xdr:row>39</xdr:row>
      <xdr:rowOff>124643</xdr:rowOff>
    </xdr:from>
    <xdr:to>
      <xdr:col>3</xdr:col>
      <xdr:colOff>4219575</xdr:colOff>
      <xdr:row>44</xdr:row>
      <xdr:rowOff>147205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7516043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413013</xdr:colOff>
      <xdr:row>1</xdr:row>
      <xdr:rowOff>100817</xdr:rowOff>
    </xdr:from>
    <xdr:to>
      <xdr:col>6</xdr:col>
      <xdr:colOff>647699</xdr:colOff>
      <xdr:row>10</xdr:row>
      <xdr:rowOff>83380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83336D7-5126-4498-A00C-5BEAB184DD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7271013" y="262742"/>
          <a:ext cx="1139561" cy="15922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2" name="8 Gráfico">
          <a:extLst>
            <a:ext uri="{FF2B5EF4-FFF2-40B4-BE49-F238E27FC236}">
              <a16:creationId xmlns:a16="http://schemas.microsoft.com/office/drawing/2014/main" id="{CC3ECDAD-C13B-425A-8181-3470FC287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0F5B7D04-9755-4C5B-9073-AC1347CEE79D}"/>
            </a:ext>
          </a:extLst>
        </xdr:cNvPr>
        <xdr:cNvSpPr/>
      </xdr:nvSpPr>
      <xdr:spPr>
        <a:xfrm>
          <a:off x="520700" y="1967819"/>
          <a:ext cx="988020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40BAF6AC-BFD5-447C-B389-74796B2992FF}"/>
            </a:ext>
          </a:extLst>
        </xdr:cNvPr>
        <xdr:cNvSpPr/>
      </xdr:nvSpPr>
      <xdr:spPr>
        <a:xfrm>
          <a:off x="774698" y="2067513"/>
          <a:ext cx="9763126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177800</xdr:colOff>
      <xdr:row>24</xdr:row>
      <xdr:rowOff>76200</xdr:rowOff>
    </xdr:from>
    <xdr:to>
      <xdr:col>2</xdr:col>
      <xdr:colOff>457200</xdr:colOff>
      <xdr:row>26</xdr:row>
      <xdr:rowOff>182230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F4C24DF2-D208-4419-9DEC-ED5BBE91F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" y="7277100"/>
          <a:ext cx="2393950" cy="887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165100</xdr:colOff>
      <xdr:row>3</xdr:row>
      <xdr:rowOff>56526</xdr:rowOff>
    </xdr:from>
    <xdr:to>
      <xdr:col>13</xdr:col>
      <xdr:colOff>787400</xdr:colOff>
      <xdr:row>11</xdr:row>
      <xdr:rowOff>28218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01F2A33-AC17-43EA-8780-7A62E37803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737850" y="628026"/>
          <a:ext cx="1431925" cy="16861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13</xdr:row>
      <xdr:rowOff>63500</xdr:rowOff>
    </xdr:from>
    <xdr:to>
      <xdr:col>12</xdr:col>
      <xdr:colOff>393700</xdr:colOff>
      <xdr:row>25</xdr:row>
      <xdr:rowOff>50800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23</xdr:row>
      <xdr:rowOff>254075</xdr:rowOff>
    </xdr:from>
    <xdr:to>
      <xdr:col>1</xdr:col>
      <xdr:colOff>850900</xdr:colOff>
      <xdr:row>27</xdr:row>
      <xdr:rowOff>80630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150175"/>
          <a:ext cx="25908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7</xdr:row>
      <xdr:rowOff>100919</xdr:rowOff>
    </xdr:from>
    <xdr:to>
      <xdr:col>10</xdr:col>
      <xdr:colOff>383776</xdr:colOff>
      <xdr:row>7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7</xdr:row>
      <xdr:rowOff>238713</xdr:rowOff>
    </xdr:from>
    <xdr:to>
      <xdr:col>10</xdr:col>
      <xdr:colOff>507999</xdr:colOff>
      <xdr:row>7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546100</xdr:colOff>
      <xdr:row>1</xdr:row>
      <xdr:rowOff>152400</xdr:rowOff>
    </xdr:from>
    <xdr:to>
      <xdr:col>12</xdr:col>
      <xdr:colOff>368300</xdr:colOff>
      <xdr:row>10</xdr:row>
      <xdr:rowOff>250867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24D128F-FC34-4FB1-92A2-8D3BE20FA5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10172700" y="342900"/>
          <a:ext cx="1422400" cy="20034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4</xdr:row>
      <xdr:rowOff>128225</xdr:rowOff>
    </xdr:from>
    <xdr:to>
      <xdr:col>9</xdr:col>
      <xdr:colOff>46150</xdr:colOff>
      <xdr:row>5</xdr:row>
      <xdr:rowOff>12019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 flipV="1">
          <a:off x="314326" y="775925"/>
          <a:ext cx="8390049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117475</xdr:colOff>
      <xdr:row>5</xdr:row>
      <xdr:rowOff>75519</xdr:rowOff>
    </xdr:from>
    <xdr:to>
      <xdr:col>9</xdr:col>
      <xdr:colOff>276225</xdr:colOff>
      <xdr:row>5</xdr:row>
      <xdr:rowOff>121238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 flipV="1">
          <a:off x="479425" y="885144"/>
          <a:ext cx="8455025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76200</xdr:colOff>
      <xdr:row>34</xdr:row>
      <xdr:rowOff>47625</xdr:rowOff>
    </xdr:from>
    <xdr:to>
      <xdr:col>3</xdr:col>
      <xdr:colOff>495300</xdr:colOff>
      <xdr:row>39</xdr:row>
      <xdr:rowOff>131430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257925"/>
          <a:ext cx="2066925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52387</xdr:colOff>
      <xdr:row>22</xdr:row>
      <xdr:rowOff>57150</xdr:rowOff>
    </xdr:from>
    <xdr:to>
      <xdr:col>11</xdr:col>
      <xdr:colOff>19050</xdr:colOff>
      <xdr:row>38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447674</xdr:colOff>
      <xdr:row>0</xdr:row>
      <xdr:rowOff>0</xdr:rowOff>
    </xdr:from>
    <xdr:to>
      <xdr:col>10</xdr:col>
      <xdr:colOff>647699</xdr:colOff>
      <xdr:row>10</xdr:row>
      <xdr:rowOff>1977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5C8692C-7898-48BE-AEC0-77B62901B4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9105899" y="0"/>
          <a:ext cx="1162050" cy="162122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98061</xdr:rowOff>
    </xdr:from>
    <xdr:to>
      <xdr:col>4</xdr:col>
      <xdr:colOff>523875</xdr:colOff>
      <xdr:row>31</xdr:row>
      <xdr:rowOff>131430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584461"/>
          <a:ext cx="190500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381000</xdr:colOff>
      <xdr:row>1</xdr:row>
      <xdr:rowOff>66675</xdr:rowOff>
    </xdr:from>
    <xdr:to>
      <xdr:col>17</xdr:col>
      <xdr:colOff>269681</xdr:colOff>
      <xdr:row>9</xdr:row>
      <xdr:rowOff>231817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342AEE4-D4F5-4E1B-A8B5-8A7C615C33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7639050" y="228600"/>
          <a:ext cx="1117406" cy="15462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123825</xdr:colOff>
      <xdr:row>36</xdr:row>
      <xdr:rowOff>14319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11</xdr:row>
      <xdr:rowOff>28576</xdr:rowOff>
    </xdr:from>
    <xdr:to>
      <xdr:col>13</xdr:col>
      <xdr:colOff>704850</xdr:colOff>
      <xdr:row>27</xdr:row>
      <xdr:rowOff>238126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390525</xdr:colOff>
      <xdr:row>0</xdr:row>
      <xdr:rowOff>104775</xdr:rowOff>
    </xdr:from>
    <xdr:to>
      <xdr:col>13</xdr:col>
      <xdr:colOff>698306</xdr:colOff>
      <xdr:row>9</xdr:row>
      <xdr:rowOff>184192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ABD297F-8349-48DC-ACF5-FDBF123850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7981950" y="104775"/>
          <a:ext cx="1117406" cy="1546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11</xdr:col>
      <xdr:colOff>723900</xdr:colOff>
      <xdr:row>30</xdr:row>
      <xdr:rowOff>190500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251070</xdr:colOff>
      <xdr:row>4</xdr:row>
      <xdr:rowOff>86361</xdr:rowOff>
    </xdr:from>
    <xdr:to>
      <xdr:col>9</xdr:col>
      <xdr:colOff>290318</xdr:colOff>
      <xdr:row>4</xdr:row>
      <xdr:rowOff>132080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flipV="1">
          <a:off x="251070" y="848361"/>
          <a:ext cx="919594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558800</xdr:colOff>
      <xdr:row>5</xdr:row>
      <xdr:rowOff>55881</xdr:rowOff>
    </xdr:from>
    <xdr:to>
      <xdr:col>9</xdr:col>
      <xdr:colOff>342900</xdr:colOff>
      <xdr:row>5</xdr:row>
      <xdr:rowOff>101600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V="1">
          <a:off x="558800" y="1008381"/>
          <a:ext cx="89408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177800</xdr:colOff>
      <xdr:row>25</xdr:row>
      <xdr:rowOff>0</xdr:rowOff>
    </xdr:from>
    <xdr:to>
      <xdr:col>2</xdr:col>
      <xdr:colOff>292100</xdr:colOff>
      <xdr:row>30</xdr:row>
      <xdr:rowOff>18364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" y="6489700"/>
          <a:ext cx="28448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546100</xdr:colOff>
      <xdr:row>0</xdr:row>
      <xdr:rowOff>0</xdr:rowOff>
    </xdr:from>
    <xdr:to>
      <xdr:col>11</xdr:col>
      <xdr:colOff>368300</xdr:colOff>
      <xdr:row>9</xdr:row>
      <xdr:rowOff>85767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9FBCF0C-8BCD-453B-B177-8ABB1EB568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9702800" y="0"/>
          <a:ext cx="1447800" cy="2003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88900</xdr:rowOff>
    </xdr:from>
    <xdr:to>
      <xdr:col>11</xdr:col>
      <xdr:colOff>326902</xdr:colOff>
      <xdr:row>4</xdr:row>
      <xdr:rowOff>134619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0" y="977900"/>
          <a:ext cx="10753602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330201</xdr:colOff>
      <xdr:row>5</xdr:row>
      <xdr:rowOff>63500</xdr:rowOff>
    </xdr:from>
    <xdr:to>
      <xdr:col>11</xdr:col>
      <xdr:colOff>355601</xdr:colOff>
      <xdr:row>5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0201" y="1143000"/>
          <a:ext cx="104521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698500</xdr:colOff>
      <xdr:row>1</xdr:row>
      <xdr:rowOff>114300</xdr:rowOff>
    </xdr:from>
    <xdr:to>
      <xdr:col>13</xdr:col>
      <xdr:colOff>520700</xdr:colOff>
      <xdr:row>10</xdr:row>
      <xdr:rowOff>276267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3B87280-A7E9-4B97-B2B6-55B73B3FD7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11125200" y="304800"/>
          <a:ext cx="1447800" cy="2003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6</xdr:row>
      <xdr:rowOff>106681</xdr:rowOff>
    </xdr:from>
    <xdr:to>
      <xdr:col>11</xdr:col>
      <xdr:colOff>189279</xdr:colOff>
      <xdr:row>6</xdr:row>
      <xdr:rowOff>152400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flipV="1">
          <a:off x="228600" y="1249681"/>
          <a:ext cx="10374679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50800</xdr:colOff>
      <xdr:row>7</xdr:row>
      <xdr:rowOff>81281</xdr:rowOff>
    </xdr:from>
    <xdr:to>
      <xdr:col>11</xdr:col>
      <xdr:colOff>228600</xdr:colOff>
      <xdr:row>7</xdr:row>
      <xdr:rowOff>127000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flipV="1">
          <a:off x="558800" y="1414781"/>
          <a:ext cx="100838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25400</xdr:colOff>
      <xdr:row>27</xdr:row>
      <xdr:rowOff>186024</xdr:rowOff>
    </xdr:from>
    <xdr:to>
      <xdr:col>2</xdr:col>
      <xdr:colOff>596900</xdr:colOff>
      <xdr:row>34</xdr:row>
      <xdr:rowOff>43764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6396324"/>
          <a:ext cx="31877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457200</xdr:colOff>
      <xdr:row>2</xdr:row>
      <xdr:rowOff>63500</xdr:rowOff>
    </xdr:from>
    <xdr:to>
      <xdr:col>13</xdr:col>
      <xdr:colOff>279400</xdr:colOff>
      <xdr:row>12</xdr:row>
      <xdr:rowOff>161967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987DAC8-6B42-424D-ADA6-76D4128B9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10718800" y="444500"/>
          <a:ext cx="1422400" cy="20034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4</xdr:row>
      <xdr:rowOff>13335</xdr:rowOff>
    </xdr:from>
    <xdr:to>
      <xdr:col>6</xdr:col>
      <xdr:colOff>446904</xdr:colOff>
      <xdr:row>4</xdr:row>
      <xdr:rowOff>59054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 flipV="1">
          <a:off x="38101" y="842010"/>
          <a:ext cx="733347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38098</xdr:colOff>
      <xdr:row>4</xdr:row>
      <xdr:rowOff>87630</xdr:rowOff>
    </xdr:from>
    <xdr:to>
      <xdr:col>6</xdr:col>
      <xdr:colOff>628650</xdr:colOff>
      <xdr:row>4</xdr:row>
      <xdr:rowOff>133349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 flipV="1">
          <a:off x="38098" y="916305"/>
          <a:ext cx="7515227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428627</xdr:colOff>
      <xdr:row>35</xdr:row>
      <xdr:rowOff>381000</xdr:rowOff>
    </xdr:from>
    <xdr:to>
      <xdr:col>7</xdr:col>
      <xdr:colOff>1190626</xdr:colOff>
      <xdr:row>41</xdr:row>
      <xdr:rowOff>307868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2" y="10925175"/>
          <a:ext cx="1847849" cy="803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</xdr:colOff>
      <xdr:row>0</xdr:row>
      <xdr:rowOff>9525</xdr:rowOff>
    </xdr:from>
    <xdr:to>
      <xdr:col>7</xdr:col>
      <xdr:colOff>1285875</xdr:colOff>
      <xdr:row>7</xdr:row>
      <xdr:rowOff>327939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7237992-8904-4013-B3DA-0C90FC6270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8039100" y="9525"/>
          <a:ext cx="1257300" cy="1766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381001</xdr:colOff>
      <xdr:row>4</xdr:row>
      <xdr:rowOff>3812</xdr:rowOff>
    </xdr:from>
    <xdr:to>
      <xdr:col>5</xdr:col>
      <xdr:colOff>1484354</xdr:colOff>
      <xdr:row>4</xdr:row>
      <xdr:rowOff>49531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 flipV="1">
          <a:off x="381001" y="651512"/>
          <a:ext cx="6799303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685800</xdr:colOff>
      <xdr:row>4</xdr:row>
      <xdr:rowOff>106681</xdr:rowOff>
    </xdr:from>
    <xdr:to>
      <xdr:col>6</xdr:col>
      <xdr:colOff>752475</xdr:colOff>
      <xdr:row>4</xdr:row>
      <xdr:rowOff>152400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 flipV="1">
          <a:off x="1085850" y="1002031"/>
          <a:ext cx="65151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238125</xdr:colOff>
      <xdr:row>36</xdr:row>
      <xdr:rowOff>129579</xdr:rowOff>
    </xdr:from>
    <xdr:to>
      <xdr:col>4</xdr:col>
      <xdr:colOff>1123951</xdr:colOff>
      <xdr:row>38</xdr:row>
      <xdr:rowOff>246108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0616604"/>
          <a:ext cx="2105026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495300</xdr:colOff>
      <xdr:row>79</xdr:row>
      <xdr:rowOff>161925</xdr:rowOff>
    </xdr:from>
    <xdr:to>
      <xdr:col>5</xdr:col>
      <xdr:colOff>209550</xdr:colOff>
      <xdr:row>84</xdr:row>
      <xdr:rowOff>30804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2261235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876300</xdr:colOff>
      <xdr:row>0</xdr:row>
      <xdr:rowOff>47625</xdr:rowOff>
    </xdr:from>
    <xdr:to>
      <xdr:col>8</xdr:col>
      <xdr:colOff>104776</xdr:colOff>
      <xdr:row>8</xdr:row>
      <xdr:rowOff>95250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A43C1D0-9C0E-4075-A569-EE714E86C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7724775" y="47625"/>
          <a:ext cx="1123951" cy="1571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42</xdr:row>
      <xdr:rowOff>381000</xdr:rowOff>
    </xdr:from>
    <xdr:to>
      <xdr:col>8</xdr:col>
      <xdr:colOff>495301</xdr:colOff>
      <xdr:row>64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104775</xdr:colOff>
      <xdr:row>74</xdr:row>
      <xdr:rowOff>266700</xdr:rowOff>
    </xdr:from>
    <xdr:to>
      <xdr:col>8</xdr:col>
      <xdr:colOff>361950</xdr:colOff>
      <xdr:row>78</xdr:row>
      <xdr:rowOff>164154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21993225"/>
          <a:ext cx="21526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1390650</xdr:colOff>
      <xdr:row>33</xdr:row>
      <xdr:rowOff>247650</xdr:rowOff>
    </xdr:from>
    <xdr:to>
      <xdr:col>8</xdr:col>
      <xdr:colOff>133350</xdr:colOff>
      <xdr:row>36</xdr:row>
      <xdr:rowOff>202254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2965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219075</xdr:colOff>
      <xdr:row>0</xdr:row>
      <xdr:rowOff>104775</xdr:rowOff>
    </xdr:from>
    <xdr:to>
      <xdr:col>8</xdr:col>
      <xdr:colOff>650754</xdr:colOff>
      <xdr:row>10</xdr:row>
      <xdr:rowOff>41317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E58C32B-C9C5-4B4C-B155-0767B83B6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8324850" y="104775"/>
          <a:ext cx="1241304" cy="17177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</xdr:row>
      <xdr:rowOff>15237</xdr:rowOff>
    </xdr:from>
    <xdr:to>
      <xdr:col>2</xdr:col>
      <xdr:colOff>2523121</xdr:colOff>
      <xdr:row>3</xdr:row>
      <xdr:rowOff>60956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47650" y="672462"/>
          <a:ext cx="696177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238124</xdr:colOff>
      <xdr:row>3</xdr:row>
      <xdr:rowOff>127631</xdr:rowOff>
    </xdr:from>
    <xdr:to>
      <xdr:col>2</xdr:col>
      <xdr:colOff>2781300</xdr:colOff>
      <xdr:row>3</xdr:row>
      <xdr:rowOff>173350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866774" y="784856"/>
          <a:ext cx="66008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2466975</xdr:colOff>
      <xdr:row>39</xdr:row>
      <xdr:rowOff>123826</xdr:rowOff>
    </xdr:from>
    <xdr:to>
      <xdr:col>2</xdr:col>
      <xdr:colOff>658896</xdr:colOff>
      <xdr:row>41</xdr:row>
      <xdr:rowOff>268930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0991851"/>
          <a:ext cx="2249571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209550</xdr:colOff>
      <xdr:row>0</xdr:row>
      <xdr:rowOff>142875</xdr:rowOff>
    </xdr:from>
    <xdr:to>
      <xdr:col>4</xdr:col>
      <xdr:colOff>647700</xdr:colOff>
      <xdr:row>10</xdr:row>
      <xdr:rowOff>59564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000E7F9-F045-45F6-9040-C44500FDE7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7829550" y="142875"/>
          <a:ext cx="1238250" cy="14787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203200</xdr:rowOff>
    </xdr:from>
    <xdr:to>
      <xdr:col>12</xdr:col>
      <xdr:colOff>723900</xdr:colOff>
      <xdr:row>33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</xdr:col>
      <xdr:colOff>0</xdr:colOff>
      <xdr:row>5</xdr:row>
      <xdr:rowOff>98971</xdr:rowOff>
    </xdr:from>
    <xdr:to>
      <xdr:col>10</xdr:col>
      <xdr:colOff>436171</xdr:colOff>
      <xdr:row>5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 flipV="1">
          <a:off x="495300" y="1051471"/>
          <a:ext cx="8830871" cy="5342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253999</xdr:colOff>
      <xdr:row>6</xdr:row>
      <xdr:rowOff>0</xdr:rowOff>
    </xdr:from>
    <xdr:to>
      <xdr:col>10</xdr:col>
      <xdr:colOff>584201</xdr:colOff>
      <xdr:row>6</xdr:row>
      <xdr:rowOff>61594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 flipV="1">
          <a:off x="749299" y="1143000"/>
          <a:ext cx="8724902" cy="61594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114300</xdr:colOff>
      <xdr:row>27</xdr:row>
      <xdr:rowOff>25400</xdr:rowOff>
    </xdr:from>
    <xdr:to>
      <xdr:col>2</xdr:col>
      <xdr:colOff>622300</xdr:colOff>
      <xdr:row>32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802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43</xdr:row>
      <xdr:rowOff>98882</xdr:rowOff>
    </xdr:from>
    <xdr:to>
      <xdr:col>10</xdr:col>
      <xdr:colOff>493604</xdr:colOff>
      <xdr:row>43</xdr:row>
      <xdr:rowOff>151720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 flipV="1">
          <a:off x="0" y="10042982"/>
          <a:ext cx="9383604" cy="52838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253999</xdr:colOff>
      <xdr:row>44</xdr:row>
      <xdr:rowOff>0</xdr:rowOff>
    </xdr:from>
    <xdr:to>
      <xdr:col>10</xdr:col>
      <xdr:colOff>635001</xdr:colOff>
      <xdr:row>44</xdr:row>
      <xdr:rowOff>60913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 flipV="1">
          <a:off x="253999" y="10134600"/>
          <a:ext cx="9271002" cy="60913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9</xdr:col>
      <xdr:colOff>139700</xdr:colOff>
      <xdr:row>69</xdr:row>
      <xdr:rowOff>76200</xdr:rowOff>
    </xdr:from>
    <xdr:to>
      <xdr:col>12</xdr:col>
      <xdr:colOff>368300</xdr:colOff>
      <xdr:row>73</xdr:row>
      <xdr:rowOff>151298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5443200"/>
          <a:ext cx="26670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266700</xdr:colOff>
      <xdr:row>37</xdr:row>
      <xdr:rowOff>419100</xdr:rowOff>
    </xdr:from>
    <xdr:to>
      <xdr:col>13</xdr:col>
      <xdr:colOff>241300</xdr:colOff>
      <xdr:row>48</xdr:row>
      <xdr:rowOff>85767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4580D3B-D5B0-4B3F-8E13-CA485B4062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9956800" y="8978900"/>
          <a:ext cx="1574800" cy="2003467"/>
        </a:xfrm>
        <a:prstGeom prst="rect">
          <a:avLst/>
        </a:prstGeom>
      </xdr:spPr>
    </xdr:pic>
    <xdr:clientData/>
  </xdr:twoCellAnchor>
  <xdr:twoCellAnchor editAs="oneCell">
    <xdr:from>
      <xdr:col>11</xdr:col>
      <xdr:colOff>139701</xdr:colOff>
      <xdr:row>1</xdr:row>
      <xdr:rowOff>38100</xdr:rowOff>
    </xdr:from>
    <xdr:to>
      <xdr:col>13</xdr:col>
      <xdr:colOff>127001</xdr:colOff>
      <xdr:row>11</xdr:row>
      <xdr:rowOff>88900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6762464-2CC3-4FCD-B5BC-08FDCFD643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9829801" y="228600"/>
          <a:ext cx="1587500" cy="2159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1" dataDxfId="129" headerRowBorderDxfId="130" tableBorderDxfId="128" totalsRowBorderDxfId="127">
  <tableColumns count="3">
    <tableColumn id="1" xr3:uid="{00000000-0010-0000-0000-000001000000}" name="CONCEPTO" dataDxfId="126"/>
    <tableColumn id="2" xr3:uid="{00000000-0010-0000-0000-000002000000}" name="JUN/23" dataDxfId="125"/>
    <tableColumn id="3" xr3:uid="{00000000-0010-0000-0000-000003000000}" name="JUN/24" dataDxfId="124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39" totalsRowShown="0" headerRowDxfId="62" dataDxfId="60" headerRowBorderDxfId="61" tableBorderDxfId="59" headerRowCellStyle="Normal 2">
  <tableColumns count="2">
    <tableColumn id="1" xr3:uid="{00000000-0010-0000-0900-000001000000}" name="CON PLACAS DE CIRCULACION" dataDxfId="58" dataCellStyle="Normal 2"/>
    <tableColumn id="2" xr3:uid="{00000000-0010-0000-0900-000002000000}" name="417" dataDxfId="57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55" headerRowBorderDxfId="56" tableBorderDxfId="54">
  <tableColumns count="2">
    <tableColumn id="1" xr3:uid="{00000000-0010-0000-0A00-000001000000}" name="CONCEPTO" dataDxfId="53"/>
    <tableColumn id="2" xr3:uid="{00000000-0010-0000-0A00-000002000000}" name="Columna1" dataDxfId="52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D12:E34" totalsRowShown="0" headerRowDxfId="51" dataDxfId="49" headerRowBorderDxfId="50" tableBorderDxfId="48" totalsRowBorderDxfId="47">
  <tableColumns count="2">
    <tableColumn id="1" xr3:uid="{00000000-0010-0000-0B00-000001000000}" name="CRUCERO" dataDxfId="46"/>
    <tableColumn id="2" xr3:uid="{00000000-0010-0000-0B00-000002000000}" name="No. INCIDENTES" dataDxfId="45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E64616-9097-4CAF-80CD-EED2F1958878}" name="Tabla1" displayName="Tabla1" ref="B12:D17" totalsRowShown="0" headerRowDxfId="44" dataDxfId="42" headerRowBorderDxfId="43" tableBorderDxfId="41">
  <tableColumns count="3">
    <tableColumn id="1" xr3:uid="{4C85BE54-E0BC-44BF-8847-B5980F1B3DFB}" name="CONCEPTO" dataDxfId="40"/>
    <tableColumn id="2" xr3:uid="{69BB6EB1-81F8-40C5-BD3D-1B51D710D35B}" name="JUN/23" dataDxfId="39"/>
    <tableColumn id="3" xr3:uid="{D41C3251-1994-4186-978D-CA406186482C}" name="JUN/24" dataDxfId="38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1:C16" totalsRowShown="0" headerRowDxfId="37" dataDxfId="35" headerRowBorderDxfId="36" tableBorderDxfId="34">
  <tableColumns count="3">
    <tableColumn id="1" xr3:uid="{00000000-0010-0000-0D00-000001000000}" name="CONCEPTO" dataDxfId="33"/>
    <tableColumn id="2" xr3:uid="{00000000-0010-0000-0D00-000002000000}" name="JUN/23" dataDxfId="32"/>
    <tableColumn id="3" xr3:uid="{00000000-0010-0000-0D00-000003000000}" name="JUN/24" dataDxfId="31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2:K17" totalsRowShown="0" headerRowDxfId="30" dataDxfId="28" headerRowBorderDxfId="29" tableBorderDxfId="27">
  <tableColumns count="9">
    <tableColumn id="1" xr3:uid="{00000000-0010-0000-0E00-000001000000}" name="Columna1" dataDxfId="26"/>
    <tableColumn id="2" xr3:uid="{00000000-0010-0000-0E00-000002000000}" name="CUMPLIDOS" dataDxfId="25"/>
    <tableColumn id="3" xr3:uid="{00000000-0010-0000-0E00-000003000000}" name="ACTIVIDAD" dataDxfId="24"/>
    <tableColumn id="4" xr3:uid="{00000000-0010-0000-0E00-000004000000}" name="PRES. MÉDICA" dataDxfId="23"/>
    <tableColumn id="5" xr3:uid="{00000000-0010-0000-0E00-000005000000}" name="T.B.C" dataDxfId="22"/>
    <tableColumn id="6" xr3:uid="{00000000-0010-0000-0E00-000006000000}" name="A.A." dataDxfId="21"/>
    <tableColumn id="7" xr3:uid="{00000000-0010-0000-0E00-000007000000}" name="FALTA MERITOS" dataDxfId="20"/>
    <tableColumn id="8" xr3:uid="{1A368E52-9153-4EF6-9627-4E4BA7A47D59}" name="OTROS" dataDxfId="19"/>
    <tableColumn id="9" xr3:uid="{00000000-0010-0000-0E00-000009000000}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>
      <calculatedColumnFormula>E16+E17</calculatedColumnFormula>
    </tableColumn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3" dataDxfId="121" headerRowBorderDxfId="122" tableBorderDxfId="120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9" dataCellStyle="Normal 2"/>
    <tableColumn id="2" xr3:uid="{00000000-0010-0000-0100-000002000000}" name="JUN/23" dataDxfId="118" dataCellStyle="Normal 2"/>
    <tableColumn id="3" xr3:uid="{00000000-0010-0000-0100-000003000000}" name="JUN/24" dataDxfId="117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6" dataDxfId="114" headerRowBorderDxfId="115" tableBorderDxfId="113">
  <tableColumns count="3">
    <tableColumn id="1" xr3:uid="{00000000-0010-0000-0200-000001000000}" name="CONCEPTO" dataDxfId="112" dataCellStyle="Normal 2"/>
    <tableColumn id="2" xr3:uid="{00000000-0010-0000-0200-000002000000}" name="JUN/23" dataDxfId="111" dataCellStyle="Normal 2"/>
    <tableColumn id="3" xr3:uid="{00000000-0010-0000-0200-000003000000}" name="JUN/24" dataDxfId="110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9" dataDxfId="107" headerRowBorderDxfId="108" tableBorderDxfId="106">
  <tableColumns count="3">
    <tableColumn id="1" xr3:uid="{00000000-0010-0000-0300-000001000000}" name="CONCEPTO" dataDxfId="105" dataCellStyle="Normal 2"/>
    <tableColumn id="2" xr3:uid="{00000000-0010-0000-0300-000002000000}" name="JUN/23" dataDxfId="104" dataCellStyle="Normal 2"/>
    <tableColumn id="3" xr3:uid="{00000000-0010-0000-0300-000003000000}" name="JUN/24" dataDxfId="103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6" totalsRowShown="0" headerRowDxfId="102" dataDxfId="100" headerRowBorderDxfId="101" tableBorderDxfId="99" headerRowCellStyle="Normal 2">
  <tableColumns count="6">
    <tableColumn id="1" xr3:uid="{00000000-0010-0000-0400-000001000000}" name="DE 18 A 20 AÑOS" dataDxfId="98"/>
    <tableColumn id="2" xr3:uid="{00000000-0010-0000-0400-000002000000}" name="29" dataDxfId="97"/>
    <tableColumn id="3" xr3:uid="{00000000-0010-0000-0400-000003000000}" name="0" dataDxfId="96"/>
    <tableColumn id="4" xr3:uid="{00000000-0010-0000-0400-000004000000}" name="3" dataDxfId="95"/>
    <tableColumn id="5" xr3:uid="{00000000-0010-0000-0400-000005000000}" name="02" dataDxfId="94"/>
    <tableColumn id="6" xr3:uid="{00000000-0010-0000-0400-000006000000}" name="32" dataDxfId="93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0:G36" totalsRowShown="0" headerRowDxfId="92" dataDxfId="90" headerRowBorderDxfId="91" tableBorderDxfId="89" headerRowCellStyle="Normal 2" dataCellStyle="Normal 2">
  <tableColumns count="6">
    <tableColumn id="1" xr3:uid="{00000000-0010-0000-0500-000001000000}" name="HORA" dataDxfId="88"/>
    <tableColumn id="2" xr3:uid="{00000000-0010-0000-0500-000002000000}" name="CHOQUES" dataDxfId="87" dataCellStyle="Normal 2"/>
    <tableColumn id="3" xr3:uid="{00000000-0010-0000-0500-000003000000}" name="ATROPELLOS" dataDxfId="86" dataCellStyle="Normal 2"/>
    <tableColumn id="4" xr3:uid="{00000000-0010-0000-0500-000004000000}" name="VOLCADURAS" dataDxfId="85" dataCellStyle="Normal 2"/>
    <tableColumn id="5" xr3:uid="{00000000-0010-0000-0500-000005000000}" name="CAIDA DE PERSONA" dataDxfId="84" dataCellStyle="Normal 2"/>
    <tableColumn id="6" xr3:uid="{00000000-0010-0000-0500-000006000000}" name="COMPUTO" dataDxfId="83" dataCellStyle="Normal 2">
      <calculatedColumnFormula>SUM(C11:F11)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2" dataDxfId="80" headerRowBorderDxfId="81" tableBorderDxfId="79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8"/>
    <tableColumn id="2" xr3:uid="{00000000-0010-0000-0600-000002000000}" name="ESTADO  DE EBRIEDAD" dataDxfId="77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3:C62" totalsRowShown="0" headerRowDxfId="76" dataDxfId="74" headerRowBorderDxfId="75" tableBorderDxfId="73" totalsRowBorderDxfId="72" headerRowCellStyle="Normal 2" dataCellStyle="Normal 2">
  <sortState xmlns:xlrd2="http://schemas.microsoft.com/office/spreadsheetml/2017/richdata2" ref="B44:C62">
    <sortCondition ref="B45:B62"/>
  </sortState>
  <tableColumns count="2">
    <tableColumn id="1" xr3:uid="{00000000-0010-0000-0700-000001000000}" name="EDAD" dataDxfId="71"/>
    <tableColumn id="2" xr3:uid="{00000000-0010-0000-0700-000002000000}" name="ESTADO  DE EBRIEDAD" dataDxfId="70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7:C69" totalsRowShown="0" headerRowDxfId="69" dataDxfId="67" headerRowBorderDxfId="68" tableBorderDxfId="66" totalsRowBorderDxfId="65" headerRowCellStyle="Normal 2">
  <autoFilter ref="B67:C69" xr:uid="{00000000-0009-0000-0100-000016000000}"/>
  <tableColumns count="2">
    <tableColumn id="1" xr3:uid="{00000000-0010-0000-0800-000001000000}" name="GENERO " dataDxfId="64" dataCellStyle="Normal 2"/>
    <tableColumn id="2" xr3:uid="{00000000-0010-0000-0800-000002000000}" name="E.E." dataDxfId="63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zoomScale="75" zoomScaleNormal="75" zoomScaleSheetLayoutView="75" zoomScalePageLayoutView="75" workbookViewId="0">
      <selection activeCell="B5" sqref="B5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31" t="s">
        <v>179</v>
      </c>
      <c r="C2" s="331"/>
      <c r="D2" s="331"/>
      <c r="E2" s="331"/>
      <c r="F2" s="331"/>
      <c r="G2" s="331"/>
      <c r="H2" s="331"/>
    </row>
    <row r="3" spans="2:8">
      <c r="B3" s="331"/>
      <c r="C3" s="331"/>
      <c r="D3" s="331"/>
      <c r="E3" s="331"/>
      <c r="F3" s="331"/>
      <c r="G3" s="331"/>
      <c r="H3" s="331"/>
    </row>
    <row r="4" spans="2:8" ht="50.25" customHeight="1">
      <c r="B4" s="331"/>
      <c r="C4" s="331"/>
      <c r="D4" s="331"/>
      <c r="E4" s="331"/>
      <c r="F4" s="331"/>
      <c r="G4" s="331"/>
      <c r="H4" s="331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2"/>
    </row>
    <row r="10" spans="2:8" ht="21" customHeight="1">
      <c r="B10" s="198" t="s">
        <v>0</v>
      </c>
      <c r="C10" s="199" t="s">
        <v>158</v>
      </c>
      <c r="D10" s="200" t="s">
        <v>167</v>
      </c>
    </row>
    <row r="11" spans="2:8" ht="30.95" customHeight="1">
      <c r="B11" s="196" t="s">
        <v>1</v>
      </c>
      <c r="C11" s="166">
        <v>271</v>
      </c>
      <c r="D11" s="152">
        <v>253</v>
      </c>
      <c r="G11" s="295"/>
    </row>
    <row r="12" spans="2:8" ht="30.95" customHeight="1">
      <c r="B12" s="196" t="s">
        <v>2</v>
      </c>
      <c r="C12" s="166">
        <v>14</v>
      </c>
      <c r="D12" s="152">
        <v>8</v>
      </c>
    </row>
    <row r="13" spans="2:8" ht="30.95" customHeight="1">
      <c r="B13" s="196" t="s">
        <v>3</v>
      </c>
      <c r="C13" s="166">
        <v>9</v>
      </c>
      <c r="D13" s="152">
        <v>14</v>
      </c>
    </row>
    <row r="14" spans="2:8" ht="30.95" customHeight="1">
      <c r="B14" s="196" t="s">
        <v>4</v>
      </c>
      <c r="C14" s="166">
        <v>1</v>
      </c>
      <c r="D14" s="152">
        <v>0</v>
      </c>
    </row>
    <row r="15" spans="2:8" ht="12.75" customHeight="1">
      <c r="B15" s="196"/>
      <c r="C15" s="166"/>
      <c r="D15" s="152"/>
    </row>
    <row r="16" spans="2:8" ht="30.95" customHeight="1">
      <c r="B16" s="284" t="s">
        <v>5</v>
      </c>
      <c r="C16" s="285">
        <f>C11+C12+C13+C14</f>
        <v>295</v>
      </c>
      <c r="D16" s="285">
        <f>D11+D12+D13+D14</f>
        <v>275</v>
      </c>
    </row>
    <row r="17" spans="2:5" ht="12.75" customHeight="1">
      <c r="B17" s="196"/>
      <c r="C17" s="166"/>
      <c r="D17" s="152"/>
    </row>
    <row r="18" spans="2:5" ht="30.95" customHeight="1">
      <c r="B18" s="196" t="s">
        <v>6</v>
      </c>
      <c r="C18" s="166">
        <v>179</v>
      </c>
      <c r="D18" s="152">
        <v>187</v>
      </c>
    </row>
    <row r="19" spans="2:5" ht="30.95" customHeight="1">
      <c r="B19" s="197" t="s">
        <v>7</v>
      </c>
      <c r="C19" s="167">
        <v>6</v>
      </c>
      <c r="D19" s="153">
        <v>5</v>
      </c>
    </row>
    <row r="20" spans="2:5" ht="9" customHeight="1">
      <c r="E20" s="61"/>
    </row>
    <row r="21" spans="2:5">
      <c r="E21" s="61"/>
    </row>
    <row r="22" spans="2:5">
      <c r="E22" s="61"/>
    </row>
    <row r="23" spans="2:5">
      <c r="E23" s="61"/>
    </row>
  </sheetData>
  <mergeCells count="1">
    <mergeCell ref="B2:H4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blackAndWhite="1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4:G34"/>
  <sheetViews>
    <sheetView showGridLines="0" view="pageLayout" topLeftCell="B23" zoomScaleNormal="100" workbookViewId="0">
      <selection activeCell="B5" sqref="B5"/>
    </sheetView>
  </sheetViews>
  <sheetFormatPr baseColWidth="10" defaultRowHeight="12.75"/>
  <cols>
    <col min="1" max="1" width="5.85546875" customWidth="1"/>
    <col min="2" max="2" width="9.140625" customWidth="1"/>
    <col min="3" max="3" width="2.140625" customWidth="1"/>
    <col min="4" max="4" width="65.28515625" customWidth="1"/>
    <col min="5" max="5" width="15.28515625" customWidth="1"/>
    <col min="6" max="6" width="12.85546875" customWidth="1"/>
  </cols>
  <sheetData>
    <row r="4" spans="4:7" ht="12.75" customHeight="1">
      <c r="D4" s="351" t="s">
        <v>152</v>
      </c>
      <c r="E4" s="351"/>
    </row>
    <row r="5" spans="4:7" ht="12.75" customHeight="1">
      <c r="D5" s="351"/>
      <c r="E5" s="351"/>
    </row>
    <row r="6" spans="4:7" ht="24.75" customHeight="1">
      <c r="D6" s="351"/>
      <c r="E6" s="351"/>
    </row>
    <row r="7" spans="4:7" hidden="1"/>
    <row r="9" spans="4:7" ht="24.75" customHeight="1"/>
    <row r="10" spans="4:7" ht="13.5" thickBot="1"/>
    <row r="11" spans="4:7" ht="31.5" customHeight="1" thickBot="1">
      <c r="D11" s="349" t="s">
        <v>173</v>
      </c>
      <c r="E11" s="350"/>
    </row>
    <row r="12" spans="4:7" ht="15">
      <c r="D12" s="252" t="s">
        <v>104</v>
      </c>
      <c r="E12" s="253" t="s">
        <v>105</v>
      </c>
      <c r="G12" s="296"/>
    </row>
    <row r="13" spans="4:7" ht="15.75">
      <c r="D13" s="254" t="s">
        <v>123</v>
      </c>
      <c r="E13" s="255"/>
    </row>
    <row r="14" spans="4:7" ht="15">
      <c r="D14" s="256" t="s">
        <v>181</v>
      </c>
      <c r="E14" s="257">
        <v>3</v>
      </c>
    </row>
    <row r="15" spans="4:7" ht="15">
      <c r="D15" s="258" t="s">
        <v>160</v>
      </c>
      <c r="E15" s="255">
        <v>3</v>
      </c>
    </row>
    <row r="16" spans="4:7" ht="15">
      <c r="D16" s="258" t="s">
        <v>182</v>
      </c>
      <c r="E16" s="259">
        <v>3</v>
      </c>
    </row>
    <row r="17" spans="4:5" ht="15">
      <c r="D17" s="258" t="s">
        <v>183</v>
      </c>
      <c r="E17" s="255">
        <v>2</v>
      </c>
    </row>
    <row r="18" spans="4:5" ht="15">
      <c r="D18" s="258" t="s">
        <v>184</v>
      </c>
      <c r="E18" s="255">
        <v>2</v>
      </c>
    </row>
    <row r="19" spans="4:5" ht="15">
      <c r="D19" s="258"/>
      <c r="E19" s="255"/>
    </row>
    <row r="20" spans="4:5" ht="15">
      <c r="D20" s="258"/>
      <c r="E20" s="259"/>
    </row>
    <row r="21" spans="4:5" ht="15.75">
      <c r="D21" s="254" t="s">
        <v>155</v>
      </c>
      <c r="E21" s="260"/>
    </row>
    <row r="22" spans="4:5" ht="15">
      <c r="D22" s="258" t="s">
        <v>185</v>
      </c>
      <c r="E22" s="260">
        <v>2</v>
      </c>
    </row>
    <row r="23" spans="4:5" ht="15">
      <c r="D23" s="258"/>
      <c r="E23" s="260"/>
    </row>
    <row r="24" spans="4:5" ht="15">
      <c r="D24" s="258"/>
      <c r="E24" s="259"/>
    </row>
    <row r="25" spans="4:5" ht="15.75">
      <c r="D25" s="254" t="s">
        <v>161</v>
      </c>
      <c r="E25" s="261"/>
    </row>
    <row r="26" spans="4:5" ht="15">
      <c r="D26" s="258" t="s">
        <v>186</v>
      </c>
      <c r="E26" s="255">
        <v>6</v>
      </c>
    </row>
    <row r="27" spans="4:5" ht="15">
      <c r="D27" s="258" t="s">
        <v>187</v>
      </c>
      <c r="E27" s="255">
        <v>3</v>
      </c>
    </row>
    <row r="28" spans="4:5" ht="15">
      <c r="D28" s="258" t="s">
        <v>188</v>
      </c>
      <c r="E28" s="255">
        <v>3</v>
      </c>
    </row>
    <row r="29" spans="4:5" ht="15">
      <c r="D29" s="258" t="s">
        <v>189</v>
      </c>
      <c r="E29" s="255">
        <v>1</v>
      </c>
    </row>
    <row r="30" spans="4:5" ht="15">
      <c r="D30" s="256" t="s">
        <v>162</v>
      </c>
      <c r="E30" s="257">
        <v>1</v>
      </c>
    </row>
    <row r="31" spans="4:5" ht="15">
      <c r="D31" s="258" t="s">
        <v>163</v>
      </c>
      <c r="E31" s="255">
        <v>7</v>
      </c>
    </row>
    <row r="32" spans="4:5" ht="15">
      <c r="D32" s="258"/>
      <c r="E32" s="255"/>
    </row>
    <row r="33" spans="4:5" ht="15">
      <c r="D33" s="258"/>
      <c r="E33" s="255"/>
    </row>
    <row r="34" spans="4:5" ht="15">
      <c r="D34" s="258"/>
      <c r="E34" s="257"/>
    </row>
  </sheetData>
  <mergeCells count="2">
    <mergeCell ref="D11:E11"/>
    <mergeCell ref="D4:E6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portrait" blackAndWhite="1" r:id="rId1"/>
  <headerFooter alignWithMargins="0">
    <oddHeader xml:space="preserve">&amp;L
</oddHead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619D5-2A8B-472B-9194-DBBDBCFDD1A7}">
  <dimension ref="B8:P40"/>
  <sheetViews>
    <sheetView showGridLines="0" view="pageLayout" zoomScale="75" zoomScaleNormal="100" zoomScaleSheetLayoutView="75" zoomScalePageLayoutView="75" workbookViewId="0">
      <selection activeCell="C16" sqref="C16"/>
    </sheetView>
  </sheetViews>
  <sheetFormatPr baseColWidth="10" defaultRowHeight="15"/>
  <cols>
    <col min="1" max="1" width="5.85546875" style="8" customWidth="1"/>
    <col min="2" max="2" width="29.7109375" style="8" customWidth="1"/>
    <col min="3" max="3" width="11.28515625" style="8" customWidth="1"/>
    <col min="4" max="4" width="10.7109375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8" spans="2:16">
      <c r="B8" s="352" t="s">
        <v>200</v>
      </c>
      <c r="C8" s="352"/>
      <c r="D8" s="352"/>
      <c r="E8" s="352"/>
      <c r="F8" s="352"/>
      <c r="G8" s="352"/>
      <c r="H8" s="352"/>
      <c r="I8" s="352"/>
      <c r="J8" s="352"/>
      <c r="K8" s="352"/>
    </row>
    <row r="9" spans="2:16" ht="30" customHeight="1"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21"/>
      <c r="M9" s="321"/>
      <c r="N9" s="321"/>
      <c r="O9" s="321"/>
      <c r="P9" s="321"/>
    </row>
    <row r="11" spans="2:16">
      <c r="B11" s="9" t="s">
        <v>8</v>
      </c>
      <c r="C11" s="10"/>
      <c r="D11" s="10"/>
    </row>
    <row r="12" spans="2:16" ht="36" customHeight="1">
      <c r="B12" s="322" t="s">
        <v>0</v>
      </c>
      <c r="C12" s="199" t="s">
        <v>158</v>
      </c>
      <c r="D12" s="200" t="s">
        <v>167</v>
      </c>
    </row>
    <row r="13" spans="2:16" ht="30.95" customHeight="1">
      <c r="B13" s="323" t="s">
        <v>197</v>
      </c>
      <c r="C13" s="324">
        <v>19</v>
      </c>
      <c r="D13" s="324">
        <v>35</v>
      </c>
    </row>
    <row r="14" spans="2:16" ht="30.95" customHeight="1">
      <c r="B14" s="323" t="s">
        <v>198</v>
      </c>
      <c r="C14" s="324">
        <v>22</v>
      </c>
      <c r="D14" s="324">
        <v>15</v>
      </c>
    </row>
    <row r="15" spans="2:16" ht="30.95" customHeight="1">
      <c r="B15" s="325" t="s">
        <v>199</v>
      </c>
      <c r="C15" s="324">
        <v>30</v>
      </c>
      <c r="D15" s="324">
        <v>34</v>
      </c>
    </row>
    <row r="16" spans="2:16" ht="12.75" customHeight="1">
      <c r="B16" s="326"/>
      <c r="C16" s="327"/>
      <c r="D16" s="327"/>
    </row>
    <row r="17" spans="2:4" ht="30.95" customHeight="1">
      <c r="B17" s="328" t="s">
        <v>5</v>
      </c>
      <c r="C17" s="329">
        <f>SUM(C13:C16)</f>
        <v>71</v>
      </c>
      <c r="D17" s="324">
        <f>D13+D14+D15</f>
        <v>84</v>
      </c>
    </row>
    <row r="18" spans="2:4" ht="30.95" customHeight="1">
      <c r="B18" s="11"/>
      <c r="C18" s="12"/>
      <c r="D18" s="12"/>
    </row>
    <row r="19" spans="2:4" ht="30.95" customHeight="1">
      <c r="B19" s="11"/>
      <c r="C19" s="12"/>
      <c r="D19" s="12"/>
    </row>
    <row r="20" spans="2:4" ht="30.95" customHeight="1">
      <c r="B20" s="11"/>
      <c r="C20" s="12"/>
      <c r="D20" s="12"/>
    </row>
    <row r="21" spans="2:4" ht="30.95" customHeight="1">
      <c r="B21" s="11"/>
      <c r="C21" s="12"/>
      <c r="D21" s="12"/>
    </row>
    <row r="22" spans="2:4" ht="30.95" customHeight="1">
      <c r="B22" s="11"/>
      <c r="C22" s="12"/>
      <c r="D22" s="12"/>
    </row>
    <row r="23" spans="2:4" ht="30.95" customHeight="1">
      <c r="B23" s="11"/>
      <c r="C23" s="12"/>
      <c r="D23" s="12"/>
    </row>
    <row r="24" spans="2:4" ht="30.95" customHeight="1">
      <c r="B24" s="11"/>
      <c r="C24" s="12"/>
      <c r="D24" s="12"/>
    </row>
    <row r="25" spans="2:4" ht="30.95" customHeight="1">
      <c r="B25" s="11"/>
      <c r="C25" s="12"/>
      <c r="D25" s="12"/>
    </row>
    <row r="26" spans="2:4" ht="30.95" customHeight="1">
      <c r="B26" s="11"/>
      <c r="C26" s="12"/>
      <c r="D26" s="12"/>
    </row>
    <row r="27" spans="2:4" ht="30.95" customHeight="1">
      <c r="B27" s="11"/>
      <c r="C27" s="12"/>
      <c r="D27" s="12"/>
    </row>
    <row r="28" spans="2:4" ht="30.95" customHeight="1">
      <c r="B28" s="11"/>
      <c r="C28" s="12"/>
      <c r="D28" s="12"/>
    </row>
    <row r="29" spans="2:4" ht="30.95" customHeight="1">
      <c r="B29" s="11"/>
      <c r="C29" s="12"/>
      <c r="D29" s="12"/>
    </row>
    <row r="30" spans="2:4" ht="30.95" customHeight="1">
      <c r="B30" s="11"/>
      <c r="C30" s="12"/>
      <c r="D30" s="12"/>
    </row>
    <row r="40" spans="2:2">
      <c r="B40" s="330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O28"/>
  <sheetViews>
    <sheetView showGridLines="0" view="pageLayout" topLeftCell="A4" zoomScale="75" zoomScaleNormal="100" zoomScaleSheetLayoutView="75" zoomScalePageLayoutView="75" workbookViewId="0">
      <selection activeCell="B11" sqref="B11:C11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5" spans="1:15">
      <c r="A5" s="352" t="s">
        <v>174</v>
      </c>
      <c r="B5" s="352"/>
      <c r="C5" s="352"/>
      <c r="D5" s="352"/>
      <c r="E5" s="352"/>
      <c r="F5" s="352"/>
      <c r="G5" s="352"/>
      <c r="H5" s="352"/>
      <c r="I5" s="352"/>
      <c r="J5" s="352"/>
    </row>
    <row r="6" spans="1:15">
      <c r="A6" s="352"/>
      <c r="B6" s="352"/>
      <c r="C6" s="352"/>
      <c r="D6" s="352"/>
      <c r="E6" s="352"/>
      <c r="F6" s="352"/>
      <c r="G6" s="352"/>
      <c r="H6" s="352"/>
      <c r="I6" s="352"/>
      <c r="J6" s="352"/>
    </row>
    <row r="7" spans="1:15">
      <c r="A7" s="352"/>
      <c r="B7" s="352"/>
      <c r="C7" s="352"/>
      <c r="D7" s="352"/>
      <c r="E7" s="352"/>
      <c r="F7" s="352"/>
      <c r="G7" s="352"/>
      <c r="H7" s="352"/>
      <c r="I7" s="352"/>
      <c r="J7" s="352"/>
    </row>
    <row r="8" spans="1:15" ht="30" customHeight="1">
      <c r="A8" s="352"/>
      <c r="B8" s="352"/>
      <c r="C8" s="352"/>
      <c r="D8" s="352"/>
      <c r="E8" s="352"/>
      <c r="F8" s="352"/>
      <c r="G8" s="352"/>
      <c r="H8" s="352"/>
      <c r="I8" s="352"/>
      <c r="J8" s="352"/>
      <c r="K8" s="229"/>
      <c r="L8" s="229"/>
      <c r="M8" s="229"/>
      <c r="N8" s="229"/>
      <c r="O8" s="64"/>
    </row>
    <row r="10" spans="1:15">
      <c r="A10" s="9" t="s">
        <v>8</v>
      </c>
      <c r="B10" s="10"/>
      <c r="C10" s="10"/>
    </row>
    <row r="11" spans="1:15" ht="36" customHeight="1">
      <c r="A11" s="110" t="s">
        <v>0</v>
      </c>
      <c r="B11" s="199" t="s">
        <v>158</v>
      </c>
      <c r="C11" s="200" t="s">
        <v>167</v>
      </c>
      <c r="G11" s="299"/>
    </row>
    <row r="12" spans="1:15" ht="30.95" customHeight="1">
      <c r="A12" s="111" t="s">
        <v>18</v>
      </c>
      <c r="B12" s="283">
        <v>535</v>
      </c>
      <c r="C12" s="114">
        <v>507</v>
      </c>
    </row>
    <row r="13" spans="1:15" ht="30.95" customHeight="1">
      <c r="A13" s="112" t="s">
        <v>19</v>
      </c>
      <c r="B13" s="283">
        <v>345</v>
      </c>
      <c r="C13" s="114">
        <v>395</v>
      </c>
    </row>
    <row r="14" spans="1:15" ht="23.25" customHeight="1">
      <c r="A14" s="112" t="s">
        <v>157</v>
      </c>
      <c r="B14" s="115"/>
      <c r="C14" s="114"/>
    </row>
    <row r="15" spans="1:15" ht="9" customHeight="1">
      <c r="A15" s="109"/>
      <c r="B15" s="116"/>
      <c r="C15" s="117"/>
    </row>
    <row r="16" spans="1:15" ht="30.95" customHeight="1">
      <c r="A16" s="113" t="s">
        <v>5</v>
      </c>
      <c r="B16" s="118">
        <f>B12+B13+B14</f>
        <v>880</v>
      </c>
      <c r="C16" s="118">
        <f>C12+C13+C14</f>
        <v>902</v>
      </c>
    </row>
    <row r="17" spans="1:3" ht="30.95" customHeight="1">
      <c r="A17" s="11"/>
      <c r="B17" s="12"/>
      <c r="C17" s="12"/>
    </row>
    <row r="18" spans="1:3" ht="30.95" customHeight="1">
      <c r="A18" s="11"/>
      <c r="B18" s="12"/>
      <c r="C18" s="12"/>
    </row>
    <row r="19" spans="1:3" ht="30.95" customHeight="1"/>
    <row r="20" spans="1:3" ht="30.95" customHeight="1" thickBot="1"/>
    <row r="21" spans="1:3" ht="30.95" customHeight="1" thickBot="1">
      <c r="A21" s="120" t="s">
        <v>130</v>
      </c>
      <c r="B21" s="121" t="s">
        <v>127</v>
      </c>
      <c r="C21" s="119" t="s">
        <v>128</v>
      </c>
    </row>
    <row r="22" spans="1:3" ht="30.95" customHeight="1" thickBot="1">
      <c r="A22" s="120" t="s">
        <v>129</v>
      </c>
      <c r="B22" s="121">
        <v>789</v>
      </c>
      <c r="C22" s="119">
        <v>113</v>
      </c>
    </row>
    <row r="23" spans="1:3" ht="30.95" customHeight="1">
      <c r="A23" s="11"/>
      <c r="B23" s="12"/>
      <c r="C23" s="12"/>
    </row>
    <row r="24" spans="1:3" ht="30.95" customHeight="1">
      <c r="A24" s="11"/>
      <c r="B24" s="12"/>
      <c r="C24" s="12"/>
    </row>
    <row r="25" spans="1:3" ht="30.95" customHeight="1">
      <c r="A25" s="11"/>
      <c r="B25" s="12"/>
      <c r="C25" s="12"/>
    </row>
    <row r="26" spans="1:3" ht="4.5" customHeight="1">
      <c r="A26" s="11"/>
      <c r="B26" s="12"/>
      <c r="C26" s="12"/>
    </row>
    <row r="27" spans="1:3" ht="30.95" customHeight="1">
      <c r="A27" s="11"/>
      <c r="B27" s="12"/>
      <c r="C27" s="12"/>
    </row>
    <row r="28" spans="1:3" ht="30.95" customHeight="1">
      <c r="A28" s="11"/>
      <c r="B28" s="12"/>
      <c r="C28" s="12"/>
    </row>
  </sheetData>
  <mergeCells count="1">
    <mergeCell ref="A5:J8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blackAndWhite="1" r:id="rId1"/>
  <headerFooter alignWithMargins="0">
    <oddHeader xml:space="preserve">&amp;L
</oddHeader>
  </headerFooter>
  <rowBreaks count="1" manualBreakCount="1">
    <brk id="30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3:M42"/>
  <sheetViews>
    <sheetView showGridLines="0" view="pageLayout" topLeftCell="A16" zoomScaleNormal="100" workbookViewId="0">
      <selection activeCell="B5" sqref="B5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10" width="13.7109375" customWidth="1"/>
    <col min="11" max="11" width="15.42578125" customWidth="1"/>
  </cols>
  <sheetData>
    <row r="3" spans="3:13">
      <c r="C3" s="352" t="s">
        <v>176</v>
      </c>
      <c r="D3" s="352"/>
      <c r="E3" s="352"/>
      <c r="F3" s="352"/>
      <c r="G3" s="352"/>
      <c r="H3" s="352"/>
      <c r="I3" s="352"/>
      <c r="J3" s="352"/>
      <c r="K3" s="352"/>
    </row>
    <row r="4" spans="3:13">
      <c r="C4" s="352"/>
      <c r="D4" s="352"/>
      <c r="E4" s="352"/>
      <c r="F4" s="352"/>
      <c r="G4" s="352"/>
      <c r="H4" s="352"/>
      <c r="I4" s="352"/>
      <c r="J4" s="352"/>
      <c r="K4" s="352"/>
    </row>
    <row r="5" spans="3:13" ht="12.75" customHeight="1">
      <c r="C5" s="352"/>
      <c r="D5" s="352"/>
      <c r="E5" s="352"/>
      <c r="F5" s="352"/>
      <c r="G5" s="352"/>
      <c r="H5" s="352"/>
      <c r="I5" s="352"/>
      <c r="J5" s="352"/>
      <c r="K5" s="352"/>
    </row>
    <row r="6" spans="3:13" ht="12.75" customHeight="1">
      <c r="D6" s="230"/>
      <c r="E6" s="230"/>
      <c r="F6" s="230"/>
      <c r="G6" s="230"/>
      <c r="H6" s="230"/>
      <c r="I6" s="230"/>
      <c r="J6" s="230"/>
      <c r="K6" s="230"/>
    </row>
    <row r="7" spans="3:13" ht="12.75" customHeight="1">
      <c r="D7" s="230"/>
      <c r="E7" s="230"/>
      <c r="F7" s="230"/>
      <c r="G7" s="230"/>
      <c r="H7" s="230"/>
      <c r="I7" s="230"/>
      <c r="J7" s="230"/>
      <c r="K7" s="230"/>
    </row>
    <row r="11" spans="3:13" ht="15.75" thickBot="1"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3:13" s="67" customFormat="1" ht="33" customHeight="1" thickBot="1">
      <c r="C12" s="275" t="s">
        <v>29</v>
      </c>
      <c r="D12" s="276" t="s">
        <v>131</v>
      </c>
      <c r="E12" s="273" t="s">
        <v>132</v>
      </c>
      <c r="F12" s="291" t="s">
        <v>166</v>
      </c>
      <c r="G12" s="298" t="s">
        <v>164</v>
      </c>
      <c r="H12" s="274" t="s">
        <v>133</v>
      </c>
      <c r="I12" s="294" t="s">
        <v>165</v>
      </c>
      <c r="J12" s="291" t="s">
        <v>190</v>
      </c>
      <c r="K12" s="275" t="s">
        <v>5</v>
      </c>
      <c r="L12" s="147"/>
      <c r="M12" s="147"/>
    </row>
    <row r="13" spans="3:13" ht="16.5" thickBot="1">
      <c r="C13" s="280" t="s">
        <v>134</v>
      </c>
      <c r="D13" s="277">
        <v>239</v>
      </c>
      <c r="E13" s="272">
        <v>3</v>
      </c>
      <c r="F13" s="290">
        <v>9</v>
      </c>
      <c r="G13" s="272">
        <v>35</v>
      </c>
      <c r="H13" s="193">
        <v>2</v>
      </c>
      <c r="I13" s="292">
        <v>62</v>
      </c>
      <c r="J13" s="290">
        <v>1</v>
      </c>
      <c r="K13" s="194">
        <f>SUM(D13:J13)</f>
        <v>351</v>
      </c>
      <c r="L13" s="75"/>
      <c r="M13" s="75"/>
    </row>
    <row r="14" spans="3:13" ht="10.5" customHeight="1" thickBot="1">
      <c r="C14" s="281"/>
      <c r="D14" s="278"/>
      <c r="E14" s="149"/>
      <c r="F14" s="290"/>
      <c r="G14" s="149"/>
      <c r="H14" s="150"/>
      <c r="I14" s="293"/>
      <c r="J14" s="290"/>
      <c r="K14" s="148"/>
      <c r="L14" s="75"/>
      <c r="M14" s="75"/>
    </row>
    <row r="15" spans="3:13" ht="16.5" thickBot="1">
      <c r="C15" s="281" t="s">
        <v>135</v>
      </c>
      <c r="D15" s="278">
        <v>24</v>
      </c>
      <c r="E15" s="149">
        <v>1</v>
      </c>
      <c r="F15" s="290">
        <v>1</v>
      </c>
      <c r="G15" s="149">
        <v>1</v>
      </c>
      <c r="H15" s="150">
        <v>0</v>
      </c>
      <c r="I15" s="293">
        <v>5</v>
      </c>
      <c r="J15" s="290">
        <v>2</v>
      </c>
      <c r="K15" s="148">
        <f>SUM(D15:J15)</f>
        <v>34</v>
      </c>
      <c r="L15" s="75"/>
      <c r="M15" s="75"/>
    </row>
    <row r="16" spans="3:13" ht="6.75" customHeight="1" thickBot="1">
      <c r="C16" s="281"/>
      <c r="D16" s="278"/>
      <c r="E16" s="149"/>
      <c r="F16" s="149"/>
      <c r="G16" s="149"/>
      <c r="H16" s="150"/>
      <c r="I16" s="293"/>
      <c r="J16" s="290"/>
      <c r="K16" s="148"/>
      <c r="L16" s="75"/>
      <c r="M16" s="75"/>
    </row>
    <row r="17" spans="3:13" ht="36" customHeight="1" thickBot="1">
      <c r="C17" s="271"/>
      <c r="D17" s="279">
        <f t="shared" ref="D17:J17" si="0">SUM(D13:D16)</f>
        <v>263</v>
      </c>
      <c r="E17" s="270">
        <f t="shared" si="0"/>
        <v>4</v>
      </c>
      <c r="F17" s="270">
        <f t="shared" si="0"/>
        <v>10</v>
      </c>
      <c r="G17" s="270">
        <f t="shared" si="0"/>
        <v>36</v>
      </c>
      <c r="H17" s="269">
        <f t="shared" si="0"/>
        <v>2</v>
      </c>
      <c r="I17" s="271">
        <f t="shared" si="0"/>
        <v>67</v>
      </c>
      <c r="J17" s="271">
        <f t="shared" si="0"/>
        <v>3</v>
      </c>
      <c r="K17" s="271">
        <f>SUM(D17:I17)</f>
        <v>382</v>
      </c>
      <c r="L17" s="75"/>
      <c r="M17" s="75"/>
    </row>
    <row r="18" spans="3:13" ht="15"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3:13" ht="15"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3:13" ht="1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3:13" ht="15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3:13" ht="15"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3:13" ht="15"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3:13" ht="15"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</row>
    <row r="25" spans="3:13" ht="15"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</row>
    <row r="26" spans="3:13" ht="15">
      <c r="L26" s="75"/>
      <c r="M26" s="75"/>
    </row>
    <row r="27" spans="3:13" ht="15">
      <c r="L27" s="75"/>
      <c r="M27" s="75"/>
    </row>
    <row r="42" spans="3:3" ht="15">
      <c r="C42" s="8"/>
    </row>
  </sheetData>
  <mergeCells count="1">
    <mergeCell ref="C3:K5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blackAndWhite="1" r:id="rId1"/>
  <headerFooter alignWithMargins="0">
    <oddHeader xml:space="preserve">&amp;L
</oddHead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3"/>
  <sheetViews>
    <sheetView showGridLines="0" view="pageLayout" zoomScaleNormal="100" workbookViewId="0">
      <selection activeCell="B3" sqref="B3:L5"/>
    </sheetView>
  </sheetViews>
  <sheetFormatPr baseColWidth="10" defaultRowHeight="12.75"/>
  <cols>
    <col min="1" max="1" width="6.42578125" style="81" customWidth="1"/>
    <col min="2" max="2" width="17.140625" style="81" customWidth="1"/>
    <col min="3" max="3" width="16.5703125" style="81" hidden="1" customWidth="1"/>
    <col min="4" max="4" width="15.5703125" style="81" hidden="1" customWidth="1"/>
    <col min="5" max="5" width="10.42578125" style="81" customWidth="1"/>
    <col min="6" max="6" width="10.7109375" style="81" customWidth="1"/>
    <col min="7" max="7" width="11.42578125" style="81"/>
    <col min="8" max="8" width="5.7109375" style="82" customWidth="1"/>
    <col min="9" max="9" width="11.42578125" style="82"/>
    <col min="10" max="18" width="5.7109375" style="81" customWidth="1"/>
    <col min="19" max="16384" width="11.42578125" style="81"/>
  </cols>
  <sheetData>
    <row r="3" spans="2:12">
      <c r="B3" s="331" t="s">
        <v>151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2:12"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2:12"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6" spans="2:12" ht="13.5" customHeight="1">
      <c r="B6" s="80"/>
    </row>
    <row r="7" spans="2:12" ht="18.75" customHeight="1" thickBot="1">
      <c r="B7" s="357"/>
      <c r="C7" s="357"/>
      <c r="D7" s="357"/>
      <c r="E7" s="357"/>
      <c r="F7" s="357"/>
      <c r="G7" s="357"/>
      <c r="H7" s="83"/>
      <c r="I7" s="83"/>
    </row>
    <row r="8" spans="2:12" ht="22.5" customHeight="1" thickBot="1">
      <c r="B8" s="358" t="s">
        <v>175</v>
      </c>
      <c r="C8" s="359"/>
      <c r="D8" s="359"/>
      <c r="E8" s="359"/>
      <c r="F8" s="359"/>
      <c r="G8" s="360"/>
      <c r="H8" s="84"/>
      <c r="I8" s="84"/>
    </row>
    <row r="9" spans="2:12" ht="3" customHeight="1" thickBot="1">
      <c r="B9" s="87"/>
      <c r="C9" s="88"/>
      <c r="D9" s="88"/>
      <c r="E9" s="88"/>
      <c r="F9" s="88"/>
      <c r="G9" s="89"/>
    </row>
    <row r="10" spans="2:12" s="82" customFormat="1" ht="26.25" customHeight="1" thickBot="1">
      <c r="B10" s="354" t="s">
        <v>27</v>
      </c>
      <c r="C10" s="355"/>
      <c r="D10" s="355"/>
      <c r="E10" s="355"/>
      <c r="F10" s="355"/>
      <c r="G10" s="356"/>
      <c r="H10" s="62"/>
      <c r="I10" s="62"/>
    </row>
    <row r="11" spans="2:12" ht="31.5" customHeight="1" thickBot="1">
      <c r="B11" s="151" t="s">
        <v>29</v>
      </c>
      <c r="C11" s="231" t="s">
        <v>23</v>
      </c>
      <c r="D11" s="232" t="s">
        <v>108</v>
      </c>
      <c r="E11" s="232" t="s">
        <v>25</v>
      </c>
      <c r="F11" s="233" t="s">
        <v>26</v>
      </c>
      <c r="G11" s="297" t="s">
        <v>5</v>
      </c>
      <c r="H11" s="14"/>
      <c r="I11" s="14"/>
    </row>
    <row r="12" spans="2:12" ht="24" customHeight="1">
      <c r="B12" s="234" t="s">
        <v>21</v>
      </c>
      <c r="C12" s="235"/>
      <c r="D12" s="235"/>
      <c r="E12" s="235">
        <v>6</v>
      </c>
      <c r="F12" s="235">
        <v>2</v>
      </c>
      <c r="G12" s="236">
        <f>Tabla8[[#This Row],[JUZGADO IV]]+Tabla8[[#This Row],[JUZGADO III]]+Tabla8[[#This Row],[COLEGIADO]]+Tabla8[[#This Row],[ASUNTOS INTERNOS]]</f>
        <v>8</v>
      </c>
    </row>
    <row r="13" spans="2:12" ht="24" customHeight="1">
      <c r="B13" s="237" t="s">
        <v>22</v>
      </c>
      <c r="C13" s="238"/>
      <c r="D13" s="238"/>
      <c r="E13" s="238">
        <v>0</v>
      </c>
      <c r="F13" s="238">
        <v>4</v>
      </c>
      <c r="G13" s="239">
        <f>Tabla8[[#This Row],[JUZGADO IV]]+Tabla8[[#This Row],[JUZGADO III]]+Tabla8[[#This Row],[ASUNTOS INTERNOS]]</f>
        <v>4</v>
      </c>
    </row>
    <row r="14" spans="2:12" ht="12" customHeight="1" thickBot="1">
      <c r="B14" s="240"/>
    </row>
    <row r="15" spans="2:12" ht="24" customHeight="1">
      <c r="B15" s="264" t="s">
        <v>121</v>
      </c>
      <c r="C15" s="265" t="e">
        <f>C12+#REF!+C13</f>
        <v>#REF!</v>
      </c>
      <c r="D15" s="265" t="e">
        <f>D12+#REF!+D13</f>
        <v>#REF!</v>
      </c>
      <c r="E15" s="265">
        <f>E12+E13</f>
        <v>6</v>
      </c>
      <c r="F15" s="265">
        <f>F12+F13</f>
        <v>6</v>
      </c>
      <c r="G15" s="265">
        <f>G12+G13</f>
        <v>12</v>
      </c>
    </row>
    <row r="16" spans="2:12" ht="13.5" thickBot="1">
      <c r="B16" s="80"/>
    </row>
    <row r="17" spans="2:9" ht="22.5" customHeight="1" thickBot="1">
      <c r="B17" s="354" t="s">
        <v>28</v>
      </c>
      <c r="C17" s="355"/>
      <c r="D17" s="355"/>
      <c r="E17" s="355"/>
      <c r="F17" s="355"/>
      <c r="G17" s="356"/>
      <c r="H17" s="62"/>
      <c r="I17" s="62"/>
    </row>
    <row r="18" spans="2:9" ht="32.25" customHeight="1" thickBot="1">
      <c r="B18" s="241" t="s">
        <v>29</v>
      </c>
      <c r="C18" s="242" t="s">
        <v>23</v>
      </c>
      <c r="D18" s="243" t="s">
        <v>24</v>
      </c>
      <c r="E18" s="243" t="s">
        <v>25</v>
      </c>
      <c r="F18" s="244" t="s">
        <v>26</v>
      </c>
      <c r="G18" s="245" t="s">
        <v>5</v>
      </c>
      <c r="H18" s="14"/>
      <c r="I18" s="14"/>
    </row>
    <row r="19" spans="2:9" ht="0.75" customHeight="1" thickBot="1">
      <c r="B19" s="246"/>
      <c r="C19" s="81">
        <v>0</v>
      </c>
      <c r="E19" s="81">
        <f t="shared" ref="E19" si="0">E16+E17</f>
        <v>0</v>
      </c>
      <c r="G19" s="247">
        <f>Tabla9[[#This Row],[JUZGADO IV]]+Tabla9[[#This Row],[JUZGADO III]]+Tabla9[[#This Row],[JUZGADO I]]+Tabla9[[#This Row],[ASUNTOS INTERNOS]]</f>
        <v>0</v>
      </c>
    </row>
    <row r="20" spans="2:9" ht="24" customHeight="1">
      <c r="B20" s="248" t="s">
        <v>21</v>
      </c>
      <c r="C20" s="235"/>
      <c r="D20" s="235"/>
      <c r="E20" s="235">
        <v>9</v>
      </c>
      <c r="F20" s="235">
        <v>2</v>
      </c>
      <c r="G20" s="249">
        <f>Tabla9[[#This Row],[JUZGADO IV]]+Tabla9[[#This Row],[JUZGADO III]]+Tabla9[[#This Row],[JUZGADO I]]+Tabla9[[#This Row],[ASUNTOS INTERNOS]]</f>
        <v>11</v>
      </c>
    </row>
    <row r="21" spans="2:9" ht="24" customHeight="1">
      <c r="B21" s="250" t="s">
        <v>22</v>
      </c>
      <c r="C21" s="238"/>
      <c r="D21" s="238"/>
      <c r="E21" s="238">
        <v>0</v>
      </c>
      <c r="F21" s="238">
        <v>5</v>
      </c>
      <c r="G21" s="251">
        <f>Tabla9[[#This Row],[JUZGADO IV]]+Tabla9[[#This Row],[JUZGADO III]]+Tabla9[[#This Row],[JUZGADO I]]+Tabla9[[#This Row],[ASUNTOS INTERNOS]]</f>
        <v>5</v>
      </c>
    </row>
    <row r="22" spans="2:9" ht="7.5" customHeight="1" thickBot="1"/>
    <row r="23" spans="2:9" ht="24" customHeight="1" thickBot="1">
      <c r="B23" s="262" t="s">
        <v>122</v>
      </c>
      <c r="C23" s="263" t="e">
        <f>C20+#REF!+C21</f>
        <v>#REF!</v>
      </c>
      <c r="D23" s="263" t="e">
        <f>D20+#REF!+D21</f>
        <v>#REF!</v>
      </c>
      <c r="E23" s="263">
        <f>E20+E21</f>
        <v>9</v>
      </c>
      <c r="F23" s="263">
        <f>F20+F21</f>
        <v>7</v>
      </c>
      <c r="G23" s="263">
        <f>G20+G21</f>
        <v>16</v>
      </c>
    </row>
    <row r="24" spans="2:9" ht="7.5" customHeight="1"/>
    <row r="25" spans="2:9" hidden="1"/>
    <row r="30" spans="2:9" s="86" customFormat="1">
      <c r="B30" s="85"/>
      <c r="C30" s="85"/>
      <c r="D30" s="85"/>
      <c r="H30" s="85"/>
      <c r="I30" s="85"/>
    </row>
    <row r="31" spans="2:9" s="86" customFormat="1">
      <c r="B31" s="85"/>
      <c r="C31" s="353"/>
      <c r="D31" s="353"/>
      <c r="E31" s="353"/>
      <c r="H31" s="85"/>
      <c r="I31" s="85"/>
    </row>
    <row r="32" spans="2:9" s="86" customFormat="1">
      <c r="B32" s="85"/>
      <c r="C32" s="85"/>
      <c r="D32" s="85"/>
      <c r="H32" s="85"/>
      <c r="I32" s="85"/>
    </row>
    <row r="33" spans="2:9" s="86" customFormat="1">
      <c r="B33" s="85"/>
      <c r="C33" s="85"/>
      <c r="D33" s="85"/>
      <c r="H33" s="85"/>
      <c r="I33" s="85"/>
    </row>
  </sheetData>
  <mergeCells count="6">
    <mergeCell ref="C31:E31"/>
    <mergeCell ref="B3:L5"/>
    <mergeCell ref="B10:G10"/>
    <mergeCell ref="B17:G17"/>
    <mergeCell ref="B7:G7"/>
    <mergeCell ref="B8:G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blackAndWhite="1" r:id="rId1"/>
  <headerFooter alignWithMargins="0">
    <oddHeader xml:space="preserve">&amp;L
</oddHeader>
  </headerFooter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30"/>
  <sheetViews>
    <sheetView showGridLines="0" view="pageLayout" zoomScaleNormal="100" workbookViewId="0">
      <selection activeCell="B3" sqref="B3:I5"/>
    </sheetView>
  </sheetViews>
  <sheetFormatPr baseColWidth="10" defaultRowHeight="12.75"/>
  <cols>
    <col min="1" max="1" width="3.710937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31" t="s">
        <v>150</v>
      </c>
      <c r="C3" s="331"/>
      <c r="D3" s="331"/>
      <c r="E3" s="331"/>
      <c r="F3" s="331"/>
      <c r="G3" s="331"/>
      <c r="H3" s="331"/>
      <c r="I3" s="331"/>
    </row>
    <row r="4" spans="2:13">
      <c r="B4" s="331"/>
      <c r="C4" s="331"/>
      <c r="D4" s="331"/>
      <c r="E4" s="331"/>
      <c r="F4" s="331"/>
      <c r="G4" s="331"/>
      <c r="H4" s="331"/>
      <c r="I4" s="331"/>
    </row>
    <row r="5" spans="2:13">
      <c r="B5" s="331"/>
      <c r="C5" s="331"/>
      <c r="D5" s="331"/>
      <c r="E5" s="331"/>
      <c r="F5" s="331"/>
      <c r="G5" s="331"/>
      <c r="H5" s="331"/>
      <c r="I5" s="331"/>
    </row>
    <row r="6" spans="2:13" ht="12.75" customHeight="1">
      <c r="C6" s="230"/>
      <c r="D6" s="230"/>
      <c r="E6" s="230"/>
      <c r="F6" s="230"/>
      <c r="G6" s="230"/>
      <c r="H6" s="230"/>
      <c r="I6" s="230"/>
    </row>
    <row r="7" spans="2:13" ht="12.75" customHeight="1">
      <c r="C7" s="230"/>
      <c r="D7" s="230"/>
      <c r="E7" s="230"/>
      <c r="F7" s="230"/>
      <c r="G7" s="230"/>
      <c r="H7" s="230"/>
      <c r="I7" s="230"/>
    </row>
    <row r="9" spans="2:13" ht="13.5" thickBot="1"/>
    <row r="10" spans="2:13" s="65" customFormat="1" ht="24.75" customHeight="1" thickBot="1">
      <c r="C10" s="358" t="s">
        <v>177</v>
      </c>
      <c r="D10" s="360"/>
      <c r="E10" s="99"/>
      <c r="F10" s="99"/>
      <c r="H10" s="361"/>
      <c r="I10" s="361"/>
      <c r="J10" s="361"/>
      <c r="K10" s="361"/>
      <c r="L10" s="361"/>
      <c r="M10" s="361"/>
    </row>
    <row r="11" spans="2:13" ht="24" customHeight="1" thickBot="1">
      <c r="C11" s="266" t="s">
        <v>27</v>
      </c>
      <c r="D11" s="267" t="s">
        <v>28</v>
      </c>
      <c r="G11" s="296"/>
    </row>
    <row r="12" spans="2:13" ht="18">
      <c r="B12" s="286" t="s">
        <v>30</v>
      </c>
      <c r="C12" s="94"/>
      <c r="D12" s="91"/>
    </row>
    <row r="13" spans="2:13" ht="8.25" customHeight="1">
      <c r="B13" s="287"/>
      <c r="C13" s="95"/>
      <c r="D13" s="92"/>
      <c r="H13" s="8"/>
      <c r="I13" s="68"/>
    </row>
    <row r="14" spans="2:13" ht="18">
      <c r="B14" s="287" t="s">
        <v>109</v>
      </c>
      <c r="C14" s="95">
        <v>1</v>
      </c>
      <c r="D14" s="92">
        <v>1</v>
      </c>
      <c r="H14" s="8"/>
      <c r="I14" s="68"/>
    </row>
    <row r="15" spans="2:13" ht="9" customHeight="1">
      <c r="B15" s="287"/>
      <c r="C15" s="95"/>
      <c r="D15" s="92"/>
      <c r="H15" s="8"/>
      <c r="I15" s="68"/>
    </row>
    <row r="16" spans="2:13" ht="18">
      <c r="B16" s="287" t="s">
        <v>22</v>
      </c>
      <c r="C16" s="95">
        <v>1</v>
      </c>
      <c r="D16" s="92"/>
      <c r="H16" s="8"/>
      <c r="I16" s="68"/>
    </row>
    <row r="17" spans="2:9" ht="3.75" customHeight="1">
      <c r="B17" s="288"/>
      <c r="C17" s="122"/>
      <c r="D17" s="123"/>
      <c r="H17" s="8"/>
      <c r="I17" s="68"/>
    </row>
    <row r="18" spans="2:9" ht="30.75">
      <c r="B18" s="288" t="s">
        <v>153</v>
      </c>
      <c r="C18" s="122"/>
      <c r="D18" s="123"/>
      <c r="H18" s="8"/>
      <c r="I18" s="68"/>
    </row>
    <row r="19" spans="2:9" ht="9.75" customHeight="1" thickBot="1">
      <c r="B19" s="66"/>
      <c r="C19" s="96"/>
      <c r="D19" s="93"/>
      <c r="H19" s="8"/>
      <c r="I19" s="68"/>
    </row>
    <row r="20" spans="2:9" ht="16.5" thickBot="1">
      <c r="B20" s="1" t="s">
        <v>5</v>
      </c>
      <c r="C20" s="97">
        <f>SUM(C12:C19)</f>
        <v>2</v>
      </c>
      <c r="D20" s="98">
        <f>SUM(D12:D19)</f>
        <v>1</v>
      </c>
      <c r="I20" s="68"/>
    </row>
    <row r="21" spans="2:9" ht="15.75">
      <c r="C21" s="67"/>
      <c r="I21" s="68"/>
    </row>
    <row r="23" spans="2:9" ht="15.75">
      <c r="C23" s="68"/>
      <c r="I23" s="68"/>
    </row>
    <row r="28" spans="2:9" ht="21.75" customHeight="1"/>
    <row r="29" spans="2:9" hidden="1"/>
    <row r="30" spans="2:9" hidden="1"/>
  </sheetData>
  <mergeCells count="3">
    <mergeCell ref="C10:D10"/>
    <mergeCell ref="H10:M10"/>
    <mergeCell ref="B3:I5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blackAndWhite="1" r:id="rId1"/>
  <headerFooter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2"/>
  <sheetViews>
    <sheetView showGridLines="0" view="pageLayout" zoomScale="75" zoomScaleNormal="50" zoomScaleSheetLayoutView="75" zoomScalePageLayoutView="75" workbookViewId="0">
      <selection activeCell="B5" sqref="B5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34" t="s">
        <v>178</v>
      </c>
      <c r="C2" s="334"/>
      <c r="D2" s="334"/>
      <c r="E2" s="334"/>
      <c r="F2" s="334"/>
      <c r="G2" s="334"/>
      <c r="H2" s="334"/>
      <c r="I2" s="334"/>
    </row>
    <row r="3" spans="1:17" ht="15" customHeight="1">
      <c r="B3" s="334"/>
      <c r="C3" s="334"/>
      <c r="D3" s="334"/>
      <c r="E3" s="334"/>
      <c r="F3" s="334"/>
      <c r="G3" s="334"/>
      <c r="H3" s="334"/>
      <c r="I3" s="334"/>
      <c r="J3" s="201"/>
      <c r="K3" s="201"/>
    </row>
    <row r="4" spans="1:17" ht="15" customHeight="1">
      <c r="A4" s="201"/>
      <c r="B4" s="334"/>
      <c r="C4" s="334"/>
      <c r="D4" s="334"/>
      <c r="E4" s="334"/>
      <c r="F4" s="334"/>
      <c r="G4" s="334"/>
      <c r="H4" s="334"/>
      <c r="I4" s="334"/>
      <c r="J4" s="201"/>
      <c r="K4" s="201"/>
    </row>
    <row r="5" spans="1:17" ht="15" customHeight="1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7" ht="13.5" customHeight="1">
      <c r="A6" s="201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60"/>
      <c r="M6" s="60"/>
      <c r="N6" s="60"/>
      <c r="O6" s="60"/>
      <c r="P6" s="60"/>
      <c r="Q6" s="60"/>
    </row>
    <row r="8" spans="1:17" ht="11.1" customHeight="1">
      <c r="B8" s="4"/>
      <c r="C8" s="4"/>
      <c r="D8" s="4"/>
    </row>
    <row r="9" spans="1:17" ht="36" customHeight="1">
      <c r="B9" s="124" t="s">
        <v>13</v>
      </c>
      <c r="C9" s="199" t="s">
        <v>158</v>
      </c>
      <c r="D9" s="200" t="s">
        <v>167</v>
      </c>
    </row>
    <row r="10" spans="1:17" ht="30.95" customHeight="1">
      <c r="B10" s="125" t="s">
        <v>11</v>
      </c>
      <c r="C10" s="170">
        <v>0</v>
      </c>
      <c r="D10" s="155">
        <v>1</v>
      </c>
    </row>
    <row r="11" spans="1:17" ht="30.95" customHeight="1">
      <c r="B11" s="125" t="s">
        <v>113</v>
      </c>
      <c r="C11" s="171">
        <v>0</v>
      </c>
      <c r="D11" s="155">
        <v>0</v>
      </c>
      <c r="G11" s="299"/>
    </row>
    <row r="12" spans="1:17" ht="30.95" customHeight="1">
      <c r="B12" s="125" t="s">
        <v>12</v>
      </c>
      <c r="C12" s="171">
        <v>19</v>
      </c>
      <c r="D12" s="155">
        <v>36</v>
      </c>
    </row>
    <row r="13" spans="1:17" ht="37.5" customHeight="1">
      <c r="B13" s="125" t="s">
        <v>10</v>
      </c>
      <c r="C13" s="171">
        <v>55</v>
      </c>
      <c r="D13" s="155">
        <v>28</v>
      </c>
    </row>
    <row r="14" spans="1:17" ht="39.75" customHeight="1">
      <c r="B14" s="125" t="s">
        <v>9</v>
      </c>
      <c r="C14" s="171">
        <v>56</v>
      </c>
      <c r="D14" s="155">
        <v>56</v>
      </c>
    </row>
    <row r="15" spans="1:17" ht="30.95" customHeight="1" thickBot="1">
      <c r="B15" s="126" t="s">
        <v>110</v>
      </c>
      <c r="C15" s="172">
        <v>165</v>
      </c>
      <c r="D15" s="157">
        <v>154</v>
      </c>
    </row>
    <row r="16" spans="1:17" ht="6.75" customHeight="1" thickBot="1">
      <c r="B16" s="154"/>
      <c r="C16" s="168"/>
      <c r="D16" s="173"/>
    </row>
    <row r="17" spans="2:4" ht="30.95" customHeight="1">
      <c r="B17" s="127" t="s">
        <v>5</v>
      </c>
      <c r="C17" s="169">
        <f>SUM(C10:C16)</f>
        <v>295</v>
      </c>
      <c r="D17" s="174">
        <f>SUM(D10:D16)</f>
        <v>275</v>
      </c>
    </row>
    <row r="18" spans="2:4" ht="11.1" customHeight="1"/>
    <row r="19" spans="2:4" ht="11.1" customHeight="1"/>
    <row r="21" spans="2:4">
      <c r="B21" s="5"/>
    </row>
    <row r="22" spans="2:4">
      <c r="B22" s="333"/>
      <c r="C22" s="333"/>
      <c r="D22" s="333"/>
    </row>
    <row r="23" spans="2:4">
      <c r="B23" s="333"/>
      <c r="C23" s="333"/>
      <c r="D23" s="333"/>
    </row>
    <row r="24" spans="2:4" ht="18.75">
      <c r="B24" s="195"/>
      <c r="C24" s="332"/>
      <c r="D24" s="332"/>
    </row>
    <row r="25" spans="2:4" ht="18.75">
      <c r="B25" s="195"/>
      <c r="C25" s="332"/>
      <c r="D25" s="332"/>
    </row>
    <row r="26" spans="2:4" ht="18.75">
      <c r="B26" s="195"/>
      <c r="C26" s="332"/>
      <c r="D26" s="332"/>
    </row>
    <row r="27" spans="2:4" ht="18.75">
      <c r="B27" s="195"/>
      <c r="C27" s="332"/>
      <c r="D27" s="332"/>
    </row>
    <row r="28" spans="2:4" ht="18.75">
      <c r="B28" s="195"/>
      <c r="C28" s="332"/>
      <c r="D28" s="332"/>
    </row>
    <row r="29" spans="2:4" ht="18.75">
      <c r="B29" s="195"/>
      <c r="C29" s="332"/>
      <c r="D29" s="332"/>
    </row>
    <row r="30" spans="2:4" ht="18.75">
      <c r="B30" s="195"/>
      <c r="C30" s="332"/>
      <c r="D30" s="332"/>
    </row>
    <row r="31" spans="2:4" ht="18.75">
      <c r="B31" s="195"/>
      <c r="C31" s="332"/>
      <c r="D31" s="332"/>
    </row>
    <row r="32" spans="2:4" ht="18.75">
      <c r="B32" s="195"/>
      <c r="C32" s="332"/>
      <c r="D32" s="332"/>
    </row>
  </sheetData>
  <mergeCells count="11">
    <mergeCell ref="B2:I4"/>
    <mergeCell ref="C27:D27"/>
    <mergeCell ref="C28:D28"/>
    <mergeCell ref="C29:D29"/>
    <mergeCell ref="C30:D30"/>
    <mergeCell ref="C31:D31"/>
    <mergeCell ref="C32:D32"/>
    <mergeCell ref="B22:D23"/>
    <mergeCell ref="C24:D24"/>
    <mergeCell ref="C25:D25"/>
    <mergeCell ref="C26:D26"/>
  </mergeCells>
  <printOptions horizontalCentered="1"/>
  <pageMargins left="0.25" right="0.25" top="0.75" bottom="0.75" header="0.3" footer="0.3"/>
  <pageSetup scale="80" orientation="landscape" blackAndWhite="1" r:id="rId1"/>
  <headerFooter alignWithMargins="0">
    <oddHeader xml:space="preserve">&amp;L
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B3" sqref="B3:L5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79"/>
    </row>
    <row r="3" spans="2:12" ht="15" customHeight="1">
      <c r="B3" s="335" t="s">
        <v>143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</row>
    <row r="4" spans="2:12" ht="24.75" customHeight="1"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</row>
    <row r="5" spans="2:12" ht="15" customHeight="1"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</row>
    <row r="10" spans="2:12">
      <c r="B10" s="6" t="s">
        <v>8</v>
      </c>
      <c r="C10" s="4"/>
      <c r="D10" s="4"/>
    </row>
    <row r="11" spans="2:12" ht="36" customHeight="1">
      <c r="B11" s="128" t="s">
        <v>0</v>
      </c>
      <c r="C11" s="199" t="s">
        <v>158</v>
      </c>
      <c r="D11" s="200" t="s">
        <v>167</v>
      </c>
      <c r="G11" s="299"/>
    </row>
    <row r="12" spans="2:12" ht="30.95" customHeight="1">
      <c r="B12" s="125" t="s">
        <v>14</v>
      </c>
      <c r="C12" s="282">
        <v>18</v>
      </c>
      <c r="D12" s="175">
        <v>19</v>
      </c>
    </row>
    <row r="13" spans="2:12" ht="30.95" customHeight="1">
      <c r="B13" s="125" t="s">
        <v>15</v>
      </c>
      <c r="C13" s="282">
        <v>16</v>
      </c>
      <c r="D13" s="175">
        <v>15</v>
      </c>
    </row>
    <row r="14" spans="2:12" ht="30.95" customHeight="1">
      <c r="B14" s="125" t="s">
        <v>16</v>
      </c>
      <c r="C14" s="282">
        <v>1</v>
      </c>
      <c r="D14" s="175">
        <v>0</v>
      </c>
    </row>
    <row r="15" spans="2:12" ht="13.5" customHeight="1">
      <c r="B15" s="129"/>
      <c r="C15" s="178"/>
      <c r="D15" s="176"/>
    </row>
    <row r="16" spans="2:12" ht="30.95" customHeight="1">
      <c r="B16" s="130" t="s">
        <v>5</v>
      </c>
      <c r="C16" s="179">
        <f>C12+C13</f>
        <v>34</v>
      </c>
      <c r="D16" s="177">
        <f>D12+D13</f>
        <v>34</v>
      </c>
    </row>
    <row r="20" spans="2:2" ht="15.75">
      <c r="B20" s="46"/>
    </row>
    <row r="41" spans="2:2">
      <c r="B41" s="5"/>
    </row>
  </sheetData>
  <mergeCells count="1">
    <mergeCell ref="B3:L5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blackAndWhite="1" r:id="rId1"/>
  <headerFooter alignWithMargins="0">
    <oddHeader xml:space="preserve">&amp;L
</oddHeader>
  </headerFooter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zoomScale="75" zoomScaleNormal="50" zoomScaleSheetLayoutView="75" zoomScalePageLayoutView="75" workbookViewId="0">
      <selection activeCell="J13" sqref="J13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35" t="s">
        <v>144</v>
      </c>
      <c r="C4" s="335"/>
      <c r="D4" s="335"/>
      <c r="E4" s="335"/>
      <c r="F4" s="335"/>
      <c r="G4" s="335"/>
      <c r="H4" s="335"/>
      <c r="I4" s="335"/>
      <c r="J4" s="335"/>
    </row>
    <row r="5" spans="2:10">
      <c r="B5" s="335"/>
      <c r="C5" s="335"/>
      <c r="D5" s="335"/>
      <c r="E5" s="335"/>
      <c r="F5" s="335"/>
      <c r="G5" s="335"/>
      <c r="H5" s="335"/>
      <c r="I5" s="335"/>
      <c r="J5" s="335"/>
    </row>
    <row r="6" spans="2:10">
      <c r="B6" s="335"/>
      <c r="C6" s="335"/>
      <c r="D6" s="335"/>
      <c r="E6" s="335"/>
      <c r="F6" s="335"/>
      <c r="G6" s="335"/>
      <c r="H6" s="335"/>
      <c r="I6" s="335"/>
      <c r="J6" s="335"/>
    </row>
    <row r="11" spans="2:10">
      <c r="G11" s="299"/>
    </row>
    <row r="12" spans="2:10">
      <c r="B12" s="6" t="s">
        <v>8</v>
      </c>
      <c r="C12" s="4"/>
      <c r="D12" s="4"/>
    </row>
    <row r="13" spans="2:10" ht="36" customHeight="1">
      <c r="B13" s="128" t="s">
        <v>0</v>
      </c>
      <c r="C13" s="199" t="s">
        <v>158</v>
      </c>
      <c r="D13" s="200" t="s">
        <v>167</v>
      </c>
    </row>
    <row r="14" spans="2:10" ht="30.95" customHeight="1">
      <c r="B14" s="125" t="s">
        <v>14</v>
      </c>
      <c r="C14" s="282">
        <v>4</v>
      </c>
      <c r="D14" s="155">
        <v>3</v>
      </c>
    </row>
    <row r="15" spans="2:10" ht="30.95" customHeight="1">
      <c r="B15" s="125" t="s">
        <v>15</v>
      </c>
      <c r="C15" s="282">
        <v>4</v>
      </c>
      <c r="D15" s="155">
        <v>1</v>
      </c>
    </row>
    <row r="16" spans="2:10" ht="30.95" customHeight="1">
      <c r="B16" s="125" t="s">
        <v>16</v>
      </c>
      <c r="C16" s="282">
        <v>0</v>
      </c>
      <c r="D16" s="155">
        <v>0</v>
      </c>
    </row>
    <row r="17" spans="2:4" ht="13.5" customHeight="1">
      <c r="B17" s="129"/>
      <c r="C17" s="180"/>
      <c r="D17" s="156"/>
    </row>
    <row r="18" spans="2:4" ht="30.95" customHeight="1">
      <c r="B18" s="130" t="s">
        <v>5</v>
      </c>
      <c r="C18" s="181">
        <f>C14+C15</f>
        <v>8</v>
      </c>
      <c r="D18" s="157">
        <f>D14+D15</f>
        <v>4</v>
      </c>
    </row>
    <row r="43" spans="2:2">
      <c r="B43" s="5"/>
    </row>
  </sheetData>
  <mergeCells count="1">
    <mergeCell ref="B4:J6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blackAndWhite="1" r:id="rId1"/>
  <headerFooter alignWithMargins="0">
    <oddHeader xml:space="preserve">&amp;L
</oddHeader>
  </headerFooter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5"/>
  <sheetViews>
    <sheetView showGridLines="0" view="pageLayout" topLeftCell="A13" zoomScaleNormal="50" zoomScaleSheetLayoutView="75" workbookViewId="0">
      <selection activeCell="B5" sqref="B5"/>
    </sheetView>
  </sheetViews>
  <sheetFormatPr baseColWidth="10" defaultRowHeight="12.75"/>
  <cols>
    <col min="1" max="1" width="7.85546875" style="15" customWidth="1"/>
    <col min="2" max="2" width="21.85546875" style="15" customWidth="1"/>
    <col min="3" max="3" width="16" style="15" customWidth="1"/>
    <col min="4" max="6" width="17.7109375" style="15" customWidth="1"/>
    <col min="7" max="7" width="15.42578125" style="15" customWidth="1"/>
    <col min="8" max="8" width="19.7109375" style="15" customWidth="1"/>
    <col min="9" max="258" width="11.42578125" style="15"/>
    <col min="259" max="259" width="38.42578125" style="15" customWidth="1"/>
    <col min="260" max="264" width="19.7109375" style="15" customWidth="1"/>
    <col min="265" max="514" width="11.42578125" style="15"/>
    <col min="515" max="515" width="38.42578125" style="15" customWidth="1"/>
    <col min="516" max="520" width="19.7109375" style="15" customWidth="1"/>
    <col min="521" max="770" width="11.42578125" style="15"/>
    <col min="771" max="771" width="38.42578125" style="15" customWidth="1"/>
    <col min="772" max="776" width="19.7109375" style="15" customWidth="1"/>
    <col min="777" max="1026" width="11.42578125" style="15"/>
    <col min="1027" max="1027" width="38.42578125" style="15" customWidth="1"/>
    <col min="1028" max="1032" width="19.7109375" style="15" customWidth="1"/>
    <col min="1033" max="1282" width="11.42578125" style="15"/>
    <col min="1283" max="1283" width="38.42578125" style="15" customWidth="1"/>
    <col min="1284" max="1288" width="19.7109375" style="15" customWidth="1"/>
    <col min="1289" max="1538" width="11.42578125" style="15"/>
    <col min="1539" max="1539" width="38.42578125" style="15" customWidth="1"/>
    <col min="1540" max="1544" width="19.7109375" style="15" customWidth="1"/>
    <col min="1545" max="1794" width="11.42578125" style="15"/>
    <col min="1795" max="1795" width="38.42578125" style="15" customWidth="1"/>
    <col min="1796" max="1800" width="19.7109375" style="15" customWidth="1"/>
    <col min="1801" max="2050" width="11.42578125" style="15"/>
    <col min="2051" max="2051" width="38.42578125" style="15" customWidth="1"/>
    <col min="2052" max="2056" width="19.7109375" style="15" customWidth="1"/>
    <col min="2057" max="2306" width="11.42578125" style="15"/>
    <col min="2307" max="2307" width="38.42578125" style="15" customWidth="1"/>
    <col min="2308" max="2312" width="19.7109375" style="15" customWidth="1"/>
    <col min="2313" max="2562" width="11.42578125" style="15"/>
    <col min="2563" max="2563" width="38.42578125" style="15" customWidth="1"/>
    <col min="2564" max="2568" width="19.7109375" style="15" customWidth="1"/>
    <col min="2569" max="2818" width="11.42578125" style="15"/>
    <col min="2819" max="2819" width="38.42578125" style="15" customWidth="1"/>
    <col min="2820" max="2824" width="19.7109375" style="15" customWidth="1"/>
    <col min="2825" max="3074" width="11.42578125" style="15"/>
    <col min="3075" max="3075" width="38.42578125" style="15" customWidth="1"/>
    <col min="3076" max="3080" width="19.7109375" style="15" customWidth="1"/>
    <col min="3081" max="3330" width="11.42578125" style="15"/>
    <col min="3331" max="3331" width="38.42578125" style="15" customWidth="1"/>
    <col min="3332" max="3336" width="19.7109375" style="15" customWidth="1"/>
    <col min="3337" max="3586" width="11.42578125" style="15"/>
    <col min="3587" max="3587" width="38.42578125" style="15" customWidth="1"/>
    <col min="3588" max="3592" width="19.7109375" style="15" customWidth="1"/>
    <col min="3593" max="3842" width="11.42578125" style="15"/>
    <col min="3843" max="3843" width="38.42578125" style="15" customWidth="1"/>
    <col min="3844" max="3848" width="19.7109375" style="15" customWidth="1"/>
    <col min="3849" max="4098" width="11.42578125" style="15"/>
    <col min="4099" max="4099" width="38.42578125" style="15" customWidth="1"/>
    <col min="4100" max="4104" width="19.7109375" style="15" customWidth="1"/>
    <col min="4105" max="4354" width="11.42578125" style="15"/>
    <col min="4355" max="4355" width="38.42578125" style="15" customWidth="1"/>
    <col min="4356" max="4360" width="19.7109375" style="15" customWidth="1"/>
    <col min="4361" max="4610" width="11.42578125" style="15"/>
    <col min="4611" max="4611" width="38.42578125" style="15" customWidth="1"/>
    <col min="4612" max="4616" width="19.7109375" style="15" customWidth="1"/>
    <col min="4617" max="4866" width="11.42578125" style="15"/>
    <col min="4867" max="4867" width="38.42578125" style="15" customWidth="1"/>
    <col min="4868" max="4872" width="19.7109375" style="15" customWidth="1"/>
    <col min="4873" max="5122" width="11.42578125" style="15"/>
    <col min="5123" max="5123" width="38.42578125" style="15" customWidth="1"/>
    <col min="5124" max="5128" width="19.7109375" style="15" customWidth="1"/>
    <col min="5129" max="5378" width="11.42578125" style="15"/>
    <col min="5379" max="5379" width="38.42578125" style="15" customWidth="1"/>
    <col min="5380" max="5384" width="19.7109375" style="15" customWidth="1"/>
    <col min="5385" max="5634" width="11.42578125" style="15"/>
    <col min="5635" max="5635" width="38.42578125" style="15" customWidth="1"/>
    <col min="5636" max="5640" width="19.7109375" style="15" customWidth="1"/>
    <col min="5641" max="5890" width="11.42578125" style="15"/>
    <col min="5891" max="5891" width="38.42578125" style="15" customWidth="1"/>
    <col min="5892" max="5896" width="19.7109375" style="15" customWidth="1"/>
    <col min="5897" max="6146" width="11.42578125" style="15"/>
    <col min="6147" max="6147" width="38.42578125" style="15" customWidth="1"/>
    <col min="6148" max="6152" width="19.7109375" style="15" customWidth="1"/>
    <col min="6153" max="6402" width="11.42578125" style="15"/>
    <col min="6403" max="6403" width="38.42578125" style="15" customWidth="1"/>
    <col min="6404" max="6408" width="19.7109375" style="15" customWidth="1"/>
    <col min="6409" max="6658" width="11.42578125" style="15"/>
    <col min="6659" max="6659" width="38.42578125" style="15" customWidth="1"/>
    <col min="6660" max="6664" width="19.7109375" style="15" customWidth="1"/>
    <col min="6665" max="6914" width="11.42578125" style="15"/>
    <col min="6915" max="6915" width="38.42578125" style="15" customWidth="1"/>
    <col min="6916" max="6920" width="19.7109375" style="15" customWidth="1"/>
    <col min="6921" max="7170" width="11.42578125" style="15"/>
    <col min="7171" max="7171" width="38.42578125" style="15" customWidth="1"/>
    <col min="7172" max="7176" width="19.7109375" style="15" customWidth="1"/>
    <col min="7177" max="7426" width="11.42578125" style="15"/>
    <col min="7427" max="7427" width="38.42578125" style="15" customWidth="1"/>
    <col min="7428" max="7432" width="19.7109375" style="15" customWidth="1"/>
    <col min="7433" max="7682" width="11.42578125" style="15"/>
    <col min="7683" max="7683" width="38.42578125" style="15" customWidth="1"/>
    <col min="7684" max="7688" width="19.7109375" style="15" customWidth="1"/>
    <col min="7689" max="7938" width="11.42578125" style="15"/>
    <col min="7939" max="7939" width="38.42578125" style="15" customWidth="1"/>
    <col min="7940" max="7944" width="19.7109375" style="15" customWidth="1"/>
    <col min="7945" max="8194" width="11.42578125" style="15"/>
    <col min="8195" max="8195" width="38.42578125" style="15" customWidth="1"/>
    <col min="8196" max="8200" width="19.7109375" style="15" customWidth="1"/>
    <col min="8201" max="8450" width="11.42578125" style="15"/>
    <col min="8451" max="8451" width="38.42578125" style="15" customWidth="1"/>
    <col min="8452" max="8456" width="19.7109375" style="15" customWidth="1"/>
    <col min="8457" max="8706" width="11.42578125" style="15"/>
    <col min="8707" max="8707" width="38.42578125" style="15" customWidth="1"/>
    <col min="8708" max="8712" width="19.7109375" style="15" customWidth="1"/>
    <col min="8713" max="8962" width="11.42578125" style="15"/>
    <col min="8963" max="8963" width="38.42578125" style="15" customWidth="1"/>
    <col min="8964" max="8968" width="19.7109375" style="15" customWidth="1"/>
    <col min="8969" max="9218" width="11.42578125" style="15"/>
    <col min="9219" max="9219" width="38.42578125" style="15" customWidth="1"/>
    <col min="9220" max="9224" width="19.7109375" style="15" customWidth="1"/>
    <col min="9225" max="9474" width="11.42578125" style="15"/>
    <col min="9475" max="9475" width="38.42578125" style="15" customWidth="1"/>
    <col min="9476" max="9480" width="19.7109375" style="15" customWidth="1"/>
    <col min="9481" max="9730" width="11.42578125" style="15"/>
    <col min="9731" max="9731" width="38.42578125" style="15" customWidth="1"/>
    <col min="9732" max="9736" width="19.7109375" style="15" customWidth="1"/>
    <col min="9737" max="9986" width="11.42578125" style="15"/>
    <col min="9987" max="9987" width="38.42578125" style="15" customWidth="1"/>
    <col min="9988" max="9992" width="19.7109375" style="15" customWidth="1"/>
    <col min="9993" max="10242" width="11.42578125" style="15"/>
    <col min="10243" max="10243" width="38.42578125" style="15" customWidth="1"/>
    <col min="10244" max="10248" width="19.7109375" style="15" customWidth="1"/>
    <col min="10249" max="10498" width="11.42578125" style="15"/>
    <col min="10499" max="10499" width="38.42578125" style="15" customWidth="1"/>
    <col min="10500" max="10504" width="19.7109375" style="15" customWidth="1"/>
    <col min="10505" max="10754" width="11.42578125" style="15"/>
    <col min="10755" max="10755" width="38.42578125" style="15" customWidth="1"/>
    <col min="10756" max="10760" width="19.7109375" style="15" customWidth="1"/>
    <col min="10761" max="11010" width="11.42578125" style="15"/>
    <col min="11011" max="11011" width="38.42578125" style="15" customWidth="1"/>
    <col min="11012" max="11016" width="19.7109375" style="15" customWidth="1"/>
    <col min="11017" max="11266" width="11.42578125" style="15"/>
    <col min="11267" max="11267" width="38.42578125" style="15" customWidth="1"/>
    <col min="11268" max="11272" width="19.7109375" style="15" customWidth="1"/>
    <col min="11273" max="11522" width="11.42578125" style="15"/>
    <col min="11523" max="11523" width="38.42578125" style="15" customWidth="1"/>
    <col min="11524" max="11528" width="19.7109375" style="15" customWidth="1"/>
    <col min="11529" max="11778" width="11.42578125" style="15"/>
    <col min="11779" max="11779" width="38.42578125" style="15" customWidth="1"/>
    <col min="11780" max="11784" width="19.7109375" style="15" customWidth="1"/>
    <col min="11785" max="12034" width="11.42578125" style="15"/>
    <col min="12035" max="12035" width="38.42578125" style="15" customWidth="1"/>
    <col min="12036" max="12040" width="19.7109375" style="15" customWidth="1"/>
    <col min="12041" max="12290" width="11.42578125" style="15"/>
    <col min="12291" max="12291" width="38.42578125" style="15" customWidth="1"/>
    <col min="12292" max="12296" width="19.7109375" style="15" customWidth="1"/>
    <col min="12297" max="12546" width="11.42578125" style="15"/>
    <col min="12547" max="12547" width="38.42578125" style="15" customWidth="1"/>
    <col min="12548" max="12552" width="19.7109375" style="15" customWidth="1"/>
    <col min="12553" max="12802" width="11.42578125" style="15"/>
    <col min="12803" max="12803" width="38.42578125" style="15" customWidth="1"/>
    <col min="12804" max="12808" width="19.7109375" style="15" customWidth="1"/>
    <col min="12809" max="13058" width="11.42578125" style="15"/>
    <col min="13059" max="13059" width="38.42578125" style="15" customWidth="1"/>
    <col min="13060" max="13064" width="19.7109375" style="15" customWidth="1"/>
    <col min="13065" max="13314" width="11.42578125" style="15"/>
    <col min="13315" max="13315" width="38.42578125" style="15" customWidth="1"/>
    <col min="13316" max="13320" width="19.7109375" style="15" customWidth="1"/>
    <col min="13321" max="13570" width="11.42578125" style="15"/>
    <col min="13571" max="13571" width="38.42578125" style="15" customWidth="1"/>
    <col min="13572" max="13576" width="19.7109375" style="15" customWidth="1"/>
    <col min="13577" max="13826" width="11.42578125" style="15"/>
    <col min="13827" max="13827" width="38.42578125" style="15" customWidth="1"/>
    <col min="13828" max="13832" width="19.7109375" style="15" customWidth="1"/>
    <col min="13833" max="14082" width="11.42578125" style="15"/>
    <col min="14083" max="14083" width="38.42578125" style="15" customWidth="1"/>
    <col min="14084" max="14088" width="19.7109375" style="15" customWidth="1"/>
    <col min="14089" max="14338" width="11.42578125" style="15"/>
    <col min="14339" max="14339" width="38.42578125" style="15" customWidth="1"/>
    <col min="14340" max="14344" width="19.7109375" style="15" customWidth="1"/>
    <col min="14345" max="14594" width="11.42578125" style="15"/>
    <col min="14595" max="14595" width="38.42578125" style="15" customWidth="1"/>
    <col min="14596" max="14600" width="19.7109375" style="15" customWidth="1"/>
    <col min="14601" max="14850" width="11.42578125" style="15"/>
    <col min="14851" max="14851" width="38.42578125" style="15" customWidth="1"/>
    <col min="14852" max="14856" width="19.7109375" style="15" customWidth="1"/>
    <col min="14857" max="15106" width="11.42578125" style="15"/>
    <col min="15107" max="15107" width="38.42578125" style="15" customWidth="1"/>
    <col min="15108" max="15112" width="19.7109375" style="15" customWidth="1"/>
    <col min="15113" max="15362" width="11.42578125" style="15"/>
    <col min="15363" max="15363" width="38.42578125" style="15" customWidth="1"/>
    <col min="15364" max="15368" width="19.7109375" style="15" customWidth="1"/>
    <col min="15369" max="15618" width="11.42578125" style="15"/>
    <col min="15619" max="15619" width="38.42578125" style="15" customWidth="1"/>
    <col min="15620" max="15624" width="19.7109375" style="15" customWidth="1"/>
    <col min="15625" max="15874" width="11.42578125" style="15"/>
    <col min="15875" max="15875" width="38.42578125" style="15" customWidth="1"/>
    <col min="15876" max="15880" width="19.7109375" style="15" customWidth="1"/>
    <col min="15881" max="16130" width="11.42578125" style="15"/>
    <col min="16131" max="16131" width="38.42578125" style="15" customWidth="1"/>
    <col min="16132" max="16136" width="19.7109375" style="15" customWidth="1"/>
    <col min="16137" max="16384" width="11.42578125" style="15"/>
  </cols>
  <sheetData>
    <row r="1" spans="1:10" ht="18.75" customHeight="1"/>
    <row r="2" spans="1:10" ht="12.75" customHeight="1">
      <c r="B2" s="336" t="s">
        <v>145</v>
      </c>
      <c r="C2" s="336"/>
      <c r="D2" s="336"/>
      <c r="E2" s="336"/>
      <c r="F2" s="336"/>
      <c r="G2" s="336"/>
      <c r="H2" s="203"/>
      <c r="I2" s="202"/>
      <c r="J2" s="202"/>
    </row>
    <row r="3" spans="1:10" ht="18" customHeight="1">
      <c r="B3" s="336"/>
      <c r="C3" s="336"/>
      <c r="D3" s="336"/>
      <c r="E3" s="336"/>
      <c r="F3" s="336"/>
      <c r="G3" s="336"/>
      <c r="H3" s="203"/>
      <c r="I3" s="202"/>
      <c r="J3" s="202"/>
    </row>
    <row r="4" spans="1:10" ht="15.75" customHeight="1">
      <c r="A4" s="203"/>
      <c r="B4" s="336"/>
      <c r="C4" s="336"/>
      <c r="D4" s="336"/>
      <c r="E4" s="336"/>
      <c r="F4" s="336"/>
      <c r="G4" s="336"/>
      <c r="H4" s="203"/>
      <c r="I4" s="202"/>
      <c r="J4" s="202"/>
    </row>
    <row r="5" spans="1:10" ht="22.5" customHeight="1">
      <c r="A5" s="203"/>
      <c r="B5" s="203"/>
      <c r="C5" s="203"/>
      <c r="D5" s="203"/>
      <c r="E5" s="203"/>
      <c r="F5" s="203"/>
      <c r="G5" s="203"/>
      <c r="H5" s="203"/>
      <c r="I5" s="202"/>
      <c r="J5" s="202"/>
    </row>
    <row r="6" spans="1:10" ht="12.75" customHeight="1">
      <c r="A6" s="202"/>
      <c r="B6" s="202"/>
      <c r="C6" s="202"/>
      <c r="D6" s="202"/>
      <c r="E6" s="202"/>
      <c r="F6" s="202"/>
      <c r="G6" s="202"/>
      <c r="H6" s="202"/>
      <c r="I6" s="202"/>
      <c r="J6" s="202"/>
    </row>
    <row r="7" spans="1:10" ht="13.5" thickBot="1"/>
    <row r="8" spans="1:10" ht="33" customHeight="1" thickBot="1">
      <c r="B8" s="317" t="s">
        <v>58</v>
      </c>
      <c r="C8" s="318" t="s">
        <v>1</v>
      </c>
      <c r="D8" s="318" t="s">
        <v>2</v>
      </c>
      <c r="E8" s="318" t="s">
        <v>3</v>
      </c>
      <c r="F8" s="318" t="s">
        <v>32</v>
      </c>
      <c r="G8" s="319" t="s">
        <v>17</v>
      </c>
    </row>
    <row r="9" spans="1:10" ht="33" customHeight="1" thickBot="1">
      <c r="B9" s="313" t="s">
        <v>59</v>
      </c>
      <c r="C9" s="313" t="s">
        <v>192</v>
      </c>
      <c r="D9" s="313" t="s">
        <v>193</v>
      </c>
      <c r="E9" s="313" t="s">
        <v>194</v>
      </c>
      <c r="F9" s="313" t="s">
        <v>195</v>
      </c>
      <c r="G9" s="313" t="s">
        <v>196</v>
      </c>
    </row>
    <row r="10" spans="1:10" ht="23.25" customHeight="1">
      <c r="B10" s="312" t="s">
        <v>60</v>
      </c>
      <c r="C10" s="314">
        <v>45</v>
      </c>
      <c r="D10" s="314">
        <v>0</v>
      </c>
      <c r="E10" s="314">
        <v>4</v>
      </c>
      <c r="F10" s="314">
        <v>0</v>
      </c>
      <c r="G10" s="315">
        <v>52</v>
      </c>
    </row>
    <row r="11" spans="1:10" ht="22.5" customHeight="1">
      <c r="B11" s="312" t="s">
        <v>61</v>
      </c>
      <c r="C11" s="314">
        <v>62</v>
      </c>
      <c r="D11" s="314">
        <v>2</v>
      </c>
      <c r="E11" s="314">
        <v>1</v>
      </c>
      <c r="F11" s="314">
        <v>0</v>
      </c>
      <c r="G11" s="316">
        <f t="shared" ref="G11:G24" si="0">SUM(C11:F11)</f>
        <v>65</v>
      </c>
      <c r="H11" s="16"/>
    </row>
    <row r="12" spans="1:10" ht="30" customHeight="1">
      <c r="B12" s="312" t="s">
        <v>62</v>
      </c>
      <c r="C12" s="314">
        <v>75</v>
      </c>
      <c r="D12" s="314">
        <v>0</v>
      </c>
      <c r="E12" s="314">
        <v>4</v>
      </c>
      <c r="F12" s="314">
        <v>0</v>
      </c>
      <c r="G12" s="316">
        <f t="shared" si="0"/>
        <v>79</v>
      </c>
    </row>
    <row r="13" spans="1:10" ht="27.95" customHeight="1">
      <c r="B13" s="312" t="s">
        <v>63</v>
      </c>
      <c r="C13" s="314">
        <v>56</v>
      </c>
      <c r="D13" s="314">
        <v>0</v>
      </c>
      <c r="E13" s="314">
        <v>0</v>
      </c>
      <c r="F13" s="314">
        <v>0</v>
      </c>
      <c r="G13" s="316">
        <f t="shared" si="0"/>
        <v>56</v>
      </c>
    </row>
    <row r="14" spans="1:10" ht="27.95" customHeight="1">
      <c r="B14" s="312" t="s">
        <v>64</v>
      </c>
      <c r="C14" s="314">
        <v>48</v>
      </c>
      <c r="D14" s="314">
        <v>2</v>
      </c>
      <c r="E14" s="314">
        <v>2</v>
      </c>
      <c r="F14" s="314">
        <v>0</v>
      </c>
      <c r="G14" s="316">
        <f t="shared" si="0"/>
        <v>52</v>
      </c>
    </row>
    <row r="15" spans="1:10" ht="27.95" customHeight="1">
      <c r="B15" s="312" t="s">
        <v>65</v>
      </c>
      <c r="C15" s="314">
        <v>42</v>
      </c>
      <c r="D15" s="314">
        <v>1</v>
      </c>
      <c r="E15" s="314">
        <v>0</v>
      </c>
      <c r="F15" s="314">
        <v>0</v>
      </c>
      <c r="G15" s="316">
        <f t="shared" si="0"/>
        <v>43</v>
      </c>
    </row>
    <row r="16" spans="1:10" ht="27.95" customHeight="1">
      <c r="B16" s="312" t="s">
        <v>66</v>
      </c>
      <c r="C16" s="314">
        <v>28</v>
      </c>
      <c r="D16" s="314">
        <v>0</v>
      </c>
      <c r="E16" s="314">
        <v>0</v>
      </c>
      <c r="F16" s="314">
        <v>0</v>
      </c>
      <c r="G16" s="316">
        <f t="shared" si="0"/>
        <v>28</v>
      </c>
    </row>
    <row r="17" spans="2:10" ht="27.95" customHeight="1">
      <c r="B17" s="312" t="s">
        <v>67</v>
      </c>
      <c r="C17" s="314">
        <v>20</v>
      </c>
      <c r="D17" s="314">
        <v>0</v>
      </c>
      <c r="E17" s="314">
        <v>0</v>
      </c>
      <c r="F17" s="314">
        <v>0</v>
      </c>
      <c r="G17" s="314">
        <f t="shared" si="0"/>
        <v>20</v>
      </c>
    </row>
    <row r="18" spans="2:10" ht="27.95" customHeight="1">
      <c r="B18" s="312" t="s">
        <v>68</v>
      </c>
      <c r="C18" s="314">
        <v>22</v>
      </c>
      <c r="D18" s="314">
        <v>1</v>
      </c>
      <c r="E18" s="314">
        <v>3</v>
      </c>
      <c r="F18" s="314">
        <v>0</v>
      </c>
      <c r="G18" s="314">
        <f t="shared" si="0"/>
        <v>26</v>
      </c>
    </row>
    <row r="19" spans="2:10" ht="27.95" customHeight="1">
      <c r="B19" s="312" t="s">
        <v>69</v>
      </c>
      <c r="C19" s="314">
        <v>10</v>
      </c>
      <c r="D19" s="314">
        <v>1</v>
      </c>
      <c r="E19" s="314">
        <v>0</v>
      </c>
      <c r="F19" s="314">
        <v>0</v>
      </c>
      <c r="G19" s="314">
        <f t="shared" si="0"/>
        <v>11</v>
      </c>
    </row>
    <row r="20" spans="2:10" ht="27.95" customHeight="1">
      <c r="B20" s="312" t="s">
        <v>70</v>
      </c>
      <c r="C20" s="314">
        <v>8</v>
      </c>
      <c r="D20" s="314">
        <v>0</v>
      </c>
      <c r="E20" s="314">
        <v>1</v>
      </c>
      <c r="F20" s="314">
        <v>0</v>
      </c>
      <c r="G20" s="314">
        <f t="shared" si="0"/>
        <v>9</v>
      </c>
    </row>
    <row r="21" spans="2:10" ht="27.95" customHeight="1">
      <c r="B21" s="312" t="s">
        <v>71</v>
      </c>
      <c r="C21" s="314">
        <v>8</v>
      </c>
      <c r="D21" s="314">
        <v>0</v>
      </c>
      <c r="E21" s="314">
        <v>0</v>
      </c>
      <c r="F21" s="314">
        <v>0</v>
      </c>
      <c r="G21" s="314">
        <f t="shared" si="0"/>
        <v>8</v>
      </c>
    </row>
    <row r="22" spans="2:10" ht="27.95" customHeight="1">
      <c r="B22" s="312" t="s">
        <v>72</v>
      </c>
      <c r="C22" s="314">
        <v>1</v>
      </c>
      <c r="D22" s="314">
        <v>0</v>
      </c>
      <c r="E22" s="314">
        <v>0</v>
      </c>
      <c r="F22" s="314">
        <v>0</v>
      </c>
      <c r="G22" s="314">
        <f t="shared" si="0"/>
        <v>1</v>
      </c>
    </row>
    <row r="23" spans="2:10" ht="27.95" customHeight="1">
      <c r="B23" s="312" t="s">
        <v>73</v>
      </c>
      <c r="C23" s="314">
        <v>2</v>
      </c>
      <c r="D23" s="314">
        <v>0</v>
      </c>
      <c r="E23" s="314">
        <v>0</v>
      </c>
      <c r="F23" s="314">
        <v>0</v>
      </c>
      <c r="G23" s="314">
        <f t="shared" si="0"/>
        <v>2</v>
      </c>
    </row>
    <row r="24" spans="2:10" ht="27.95" customHeight="1">
      <c r="B24" s="312" t="s">
        <v>74</v>
      </c>
      <c r="C24" s="314">
        <v>0</v>
      </c>
      <c r="D24" s="314">
        <v>0</v>
      </c>
      <c r="E24" s="314">
        <v>0</v>
      </c>
      <c r="F24" s="314">
        <v>0</v>
      </c>
      <c r="G24" s="314">
        <f t="shared" si="0"/>
        <v>0</v>
      </c>
    </row>
    <row r="25" spans="2:10" ht="12" customHeight="1" thickBot="1">
      <c r="B25" s="105"/>
      <c r="C25" s="102"/>
      <c r="D25" s="102"/>
      <c r="E25" s="102"/>
      <c r="F25" s="102"/>
      <c r="G25" s="102"/>
    </row>
    <row r="26" spans="2:10" ht="44.25" customHeight="1" thickBot="1">
      <c r="B26" s="209" t="s">
        <v>117</v>
      </c>
      <c r="C26" s="210">
        <f>SUM(C9:C25)</f>
        <v>427</v>
      </c>
      <c r="D26" s="210">
        <f>SUM(D9:D25)</f>
        <v>7</v>
      </c>
      <c r="E26" s="210">
        <f>SUM(E9:E25)</f>
        <v>15</v>
      </c>
      <c r="F26" s="210">
        <f>SUM(F9:F25)</f>
        <v>0</v>
      </c>
      <c r="G26" s="211">
        <f>SUM(C26:F26)</f>
        <v>449</v>
      </c>
    </row>
    <row r="27" spans="2:10" ht="13.5" customHeight="1">
      <c r="B27" s="208"/>
      <c r="C27" s="45"/>
      <c r="D27" s="45"/>
      <c r="E27" s="45"/>
      <c r="F27" s="45"/>
      <c r="G27" s="45"/>
    </row>
    <row r="28" spans="2:10" ht="27" customHeight="1">
      <c r="B28" s="206" t="s">
        <v>75</v>
      </c>
      <c r="C28" s="100">
        <v>1</v>
      </c>
      <c r="D28" s="100">
        <v>0</v>
      </c>
      <c r="E28" s="100">
        <v>0</v>
      </c>
      <c r="F28" s="100">
        <v>0</v>
      </c>
      <c r="G28" s="100">
        <f>Tabla12[[#This Row],[02]]+Tabla12[[#This Row],[3]]+Tabla12[[#This Row],[0]]+Tabla12[[#This Row],[29]]</f>
        <v>1</v>
      </c>
    </row>
    <row r="29" spans="2:10" ht="21" customHeight="1">
      <c r="B29" s="206" t="s">
        <v>76</v>
      </c>
      <c r="C29" s="100">
        <v>1</v>
      </c>
      <c r="D29" s="100">
        <v>0</v>
      </c>
      <c r="E29" s="104">
        <v>0</v>
      </c>
      <c r="F29" s="100">
        <v>0</v>
      </c>
      <c r="G29" s="100">
        <f>Tabla12[[#This Row],[02]]+Tabla12[[#This Row],[3]]+Tabla12[[#This Row],[0]]+Tabla12[[#This Row],[29]]</f>
        <v>1</v>
      </c>
    </row>
    <row r="30" spans="2:10" ht="18.75" customHeight="1">
      <c r="B30" s="206" t="s">
        <v>77</v>
      </c>
      <c r="C30" s="100">
        <v>5</v>
      </c>
      <c r="D30" s="100">
        <v>0</v>
      </c>
      <c r="E30" s="104">
        <v>0</v>
      </c>
      <c r="F30" s="100">
        <v>0</v>
      </c>
      <c r="G30" s="100">
        <f>Tabla12[[#This Row],[02]]+Tabla12[[#This Row],[3]]+Tabla12[[#This Row],[0]]+Tabla12[[#This Row],[29]]</f>
        <v>5</v>
      </c>
    </row>
    <row r="31" spans="2:10" ht="21.75" customHeight="1">
      <c r="B31" s="206" t="s">
        <v>78</v>
      </c>
      <c r="C31" s="100">
        <v>7</v>
      </c>
      <c r="D31" s="100">
        <v>0</v>
      </c>
      <c r="E31" s="100">
        <v>0</v>
      </c>
      <c r="F31" s="100">
        <v>0</v>
      </c>
      <c r="G31" s="100">
        <f>Tabla12[[#This Row],[02]]+Tabla12[[#This Row],[3]]+Tabla12[[#This Row],[0]]+Tabla12[[#This Row],[29]]</f>
        <v>7</v>
      </c>
    </row>
    <row r="32" spans="2:10" ht="9.75" customHeight="1" thickBot="1">
      <c r="B32" s="105"/>
      <c r="C32" s="102"/>
      <c r="D32" s="102"/>
      <c r="E32" s="102"/>
      <c r="F32" s="102"/>
      <c r="G32" s="102"/>
      <c r="J32" s="19"/>
    </row>
    <row r="33" spans="2:10" ht="32.25" customHeight="1" thickBot="1">
      <c r="B33" s="207" t="s">
        <v>79</v>
      </c>
      <c r="C33" s="103">
        <f>SUM(C28:C32)</f>
        <v>14</v>
      </c>
      <c r="D33" s="103">
        <f>SUM(D28:D32)</f>
        <v>0</v>
      </c>
      <c r="E33" s="103">
        <f>SUM(E28:E32)</f>
        <v>0</v>
      </c>
      <c r="F33" s="103">
        <f>SUM(F28:F32)</f>
        <v>0</v>
      </c>
      <c r="G33" s="44">
        <f>SUM(C33:F33)</f>
        <v>14</v>
      </c>
      <c r="J33" s="19"/>
    </row>
    <row r="34" spans="2:10" ht="9.75" customHeight="1" thickBot="1">
      <c r="B34" s="20"/>
      <c r="C34" s="19"/>
      <c r="D34" s="19"/>
      <c r="E34" s="19"/>
      <c r="F34" s="19"/>
      <c r="G34" s="19"/>
      <c r="J34" s="19"/>
    </row>
    <row r="35" spans="2:10" ht="32.25" customHeight="1" thickBot="1">
      <c r="B35" s="205" t="s">
        <v>80</v>
      </c>
      <c r="C35" s="25">
        <v>23</v>
      </c>
      <c r="D35" s="25">
        <v>1</v>
      </c>
      <c r="E35" s="26">
        <v>3</v>
      </c>
      <c r="F35" s="26">
        <v>0</v>
      </c>
      <c r="G35" s="27">
        <f>C35+D35+E35+F35</f>
        <v>27</v>
      </c>
    </row>
    <row r="36" spans="2:10" ht="30.95" customHeight="1">
      <c r="B36" s="205" t="s">
        <v>5</v>
      </c>
      <c r="C36" s="26">
        <f>C33+C26+C35</f>
        <v>464</v>
      </c>
      <c r="D36" s="26">
        <f>D35+D33+D26</f>
        <v>8</v>
      </c>
      <c r="E36" s="26">
        <f>E35+E33+E26</f>
        <v>18</v>
      </c>
      <c r="F36" s="26">
        <f>F35+F33+F26</f>
        <v>0</v>
      </c>
      <c r="G36" s="27">
        <f>C36+D36+E36+F36</f>
        <v>490</v>
      </c>
      <c r="J36" s="24"/>
    </row>
    <row r="37" spans="2:10" ht="7.5" hidden="1" customHeight="1"/>
    <row r="38" spans="2:10" ht="7.5" customHeight="1">
      <c r="C38" s="204"/>
    </row>
    <row r="39" spans="2:10" ht="25.5" hidden="1" customHeight="1"/>
    <row r="40" spans="2:10" ht="18.75" hidden="1" customHeight="1">
      <c r="C40" s="20"/>
      <c r="D40" s="19"/>
      <c r="E40" s="19"/>
      <c r="F40" s="19"/>
      <c r="G40" s="19"/>
      <c r="H40" s="19"/>
    </row>
    <row r="41" spans="2:10" ht="30.95" customHeight="1">
      <c r="B41" s="337" t="s">
        <v>120</v>
      </c>
      <c r="C41" s="337"/>
      <c r="D41" s="337"/>
      <c r="E41" s="337"/>
      <c r="F41" s="337"/>
      <c r="G41" s="303"/>
    </row>
    <row r="42" spans="2:10" ht="30.95" customHeight="1">
      <c r="B42" s="337"/>
      <c r="C42" s="337"/>
      <c r="D42" s="337"/>
      <c r="E42" s="337"/>
      <c r="F42" s="337"/>
      <c r="G42" s="303"/>
    </row>
    <row r="43" spans="2:10" ht="30.95" customHeight="1"/>
    <row r="44" spans="2:10" ht="30.95" customHeight="1">
      <c r="C44" s="22"/>
      <c r="D44" s="22"/>
      <c r="E44" s="22"/>
      <c r="F44" s="22"/>
      <c r="G44" s="22"/>
      <c r="H44" s="22"/>
    </row>
    <row r="45" spans="2:10" ht="30.95" customHeight="1">
      <c r="C45" s="16"/>
      <c r="D45" s="16"/>
      <c r="E45" s="16"/>
      <c r="F45" s="16"/>
      <c r="G45" s="16"/>
      <c r="H45" s="16"/>
    </row>
    <row r="46" spans="2:10" ht="30.95" customHeight="1">
      <c r="C46" s="7"/>
      <c r="D46" s="7"/>
      <c r="E46" s="7"/>
      <c r="F46" s="7"/>
      <c r="G46" s="7"/>
      <c r="H46" s="7"/>
    </row>
    <row r="47" spans="2:10" ht="30.95" customHeight="1">
      <c r="C47" s="20"/>
      <c r="D47" s="19"/>
      <c r="E47" s="19"/>
      <c r="F47" s="19"/>
      <c r="G47" s="19"/>
      <c r="H47" s="19"/>
    </row>
    <row r="48" spans="2:10" ht="30.95" customHeight="1">
      <c r="C48" s="20"/>
      <c r="D48" s="19"/>
      <c r="E48" s="19"/>
      <c r="F48" s="19"/>
      <c r="G48" s="19"/>
      <c r="H48" s="19"/>
    </row>
    <row r="49" spans="3:8" ht="30.95" customHeight="1">
      <c r="C49" s="20"/>
      <c r="D49" s="19"/>
      <c r="E49" s="19"/>
      <c r="F49" s="19"/>
      <c r="G49" s="19"/>
      <c r="H49" s="19"/>
    </row>
    <row r="50" spans="3:8" ht="30.95" customHeight="1">
      <c r="C50" s="20"/>
      <c r="D50" s="19"/>
      <c r="E50" s="19"/>
      <c r="F50" s="19"/>
      <c r="G50" s="19"/>
      <c r="H50" s="19"/>
    </row>
    <row r="51" spans="3:8" ht="30.95" customHeight="1">
      <c r="C51" s="20"/>
      <c r="D51" s="19"/>
      <c r="E51" s="19"/>
      <c r="F51" s="19"/>
      <c r="G51" s="19"/>
      <c r="H51" s="19"/>
    </row>
    <row r="52" spans="3:8" ht="30.95" customHeight="1">
      <c r="C52" s="23"/>
      <c r="D52" s="18"/>
      <c r="E52" s="18"/>
      <c r="F52" s="18"/>
      <c r="G52" s="18"/>
      <c r="H52" s="18"/>
    </row>
    <row r="53" spans="3:8" ht="30.95" customHeight="1">
      <c r="C53" s="20"/>
      <c r="D53" s="19"/>
      <c r="E53" s="19"/>
      <c r="F53" s="19"/>
      <c r="G53" s="19"/>
      <c r="H53" s="19"/>
    </row>
    <row r="54" spans="3:8" ht="30.95" customHeight="1">
      <c r="C54" s="20"/>
      <c r="D54" s="19"/>
      <c r="E54" s="19"/>
      <c r="F54" s="19"/>
      <c r="G54" s="19"/>
      <c r="H54" s="19"/>
    </row>
    <row r="55" spans="3:8" ht="30.95" customHeight="1">
      <c r="C55" s="21"/>
      <c r="D55" s="19"/>
      <c r="E55" s="19"/>
      <c r="F55" s="19"/>
      <c r="G55" s="19"/>
      <c r="H55" s="19"/>
    </row>
  </sheetData>
  <mergeCells count="2">
    <mergeCell ref="B2:G4"/>
    <mergeCell ref="B41:F42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blackAndWhite="1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7"/>
  <sheetViews>
    <sheetView showGridLines="0" view="pageLayout" zoomScaleNormal="100" workbookViewId="0">
      <selection activeCell="B5" sqref="B5"/>
    </sheetView>
  </sheetViews>
  <sheetFormatPr baseColWidth="10" defaultRowHeight="12.75"/>
  <cols>
    <col min="1" max="1" width="5.7109375" style="15" customWidth="1"/>
    <col min="2" max="2" width="22.5703125" style="15" customWidth="1"/>
    <col min="3" max="3" width="14.85546875" style="15" customWidth="1"/>
    <col min="4" max="4" width="17.42578125" style="15" customWidth="1"/>
    <col min="5" max="5" width="17.7109375" style="15" customWidth="1"/>
    <col min="6" max="6" width="19.5703125" style="15" customWidth="1"/>
    <col min="7" max="7" width="15.5703125" style="15" customWidth="1"/>
    <col min="8" max="232" width="11.42578125" style="15"/>
    <col min="233" max="233" width="22.5703125" style="15" customWidth="1"/>
    <col min="234" max="234" width="14.7109375" style="15" customWidth="1"/>
    <col min="235" max="235" width="17.140625" style="15" customWidth="1"/>
    <col min="236" max="236" width="18.42578125" style="15" customWidth="1"/>
    <col min="237" max="237" width="15.42578125" style="15" customWidth="1"/>
    <col min="238" max="238" width="15.5703125" style="15" customWidth="1"/>
    <col min="239" max="488" width="11.42578125" style="15"/>
    <col min="489" max="489" width="22.5703125" style="15" customWidth="1"/>
    <col min="490" max="490" width="14.7109375" style="15" customWidth="1"/>
    <col min="491" max="491" width="17.140625" style="15" customWidth="1"/>
    <col min="492" max="492" width="18.42578125" style="15" customWidth="1"/>
    <col min="493" max="493" width="15.42578125" style="15" customWidth="1"/>
    <col min="494" max="494" width="15.5703125" style="15" customWidth="1"/>
    <col min="495" max="744" width="11.42578125" style="15"/>
    <col min="745" max="745" width="22.5703125" style="15" customWidth="1"/>
    <col min="746" max="746" width="14.7109375" style="15" customWidth="1"/>
    <col min="747" max="747" width="17.140625" style="15" customWidth="1"/>
    <col min="748" max="748" width="18.42578125" style="15" customWidth="1"/>
    <col min="749" max="749" width="15.42578125" style="15" customWidth="1"/>
    <col min="750" max="750" width="15.5703125" style="15" customWidth="1"/>
    <col min="751" max="1000" width="11.42578125" style="15"/>
    <col min="1001" max="1001" width="22.5703125" style="15" customWidth="1"/>
    <col min="1002" max="1002" width="14.7109375" style="15" customWidth="1"/>
    <col min="1003" max="1003" width="17.140625" style="15" customWidth="1"/>
    <col min="1004" max="1004" width="18.42578125" style="15" customWidth="1"/>
    <col min="1005" max="1005" width="15.42578125" style="15" customWidth="1"/>
    <col min="1006" max="1006" width="15.5703125" style="15" customWidth="1"/>
    <col min="1007" max="1256" width="11.42578125" style="15"/>
    <col min="1257" max="1257" width="22.5703125" style="15" customWidth="1"/>
    <col min="1258" max="1258" width="14.7109375" style="15" customWidth="1"/>
    <col min="1259" max="1259" width="17.140625" style="15" customWidth="1"/>
    <col min="1260" max="1260" width="18.42578125" style="15" customWidth="1"/>
    <col min="1261" max="1261" width="15.42578125" style="15" customWidth="1"/>
    <col min="1262" max="1262" width="15.5703125" style="15" customWidth="1"/>
    <col min="1263" max="1512" width="11.42578125" style="15"/>
    <col min="1513" max="1513" width="22.5703125" style="15" customWidth="1"/>
    <col min="1514" max="1514" width="14.7109375" style="15" customWidth="1"/>
    <col min="1515" max="1515" width="17.140625" style="15" customWidth="1"/>
    <col min="1516" max="1516" width="18.42578125" style="15" customWidth="1"/>
    <col min="1517" max="1517" width="15.42578125" style="15" customWidth="1"/>
    <col min="1518" max="1518" width="15.5703125" style="15" customWidth="1"/>
    <col min="1519" max="1768" width="11.42578125" style="15"/>
    <col min="1769" max="1769" width="22.5703125" style="15" customWidth="1"/>
    <col min="1770" max="1770" width="14.7109375" style="15" customWidth="1"/>
    <col min="1771" max="1771" width="17.140625" style="15" customWidth="1"/>
    <col min="1772" max="1772" width="18.42578125" style="15" customWidth="1"/>
    <col min="1773" max="1773" width="15.42578125" style="15" customWidth="1"/>
    <col min="1774" max="1774" width="15.5703125" style="15" customWidth="1"/>
    <col min="1775" max="2024" width="11.42578125" style="15"/>
    <col min="2025" max="2025" width="22.5703125" style="15" customWidth="1"/>
    <col min="2026" max="2026" width="14.7109375" style="15" customWidth="1"/>
    <col min="2027" max="2027" width="17.140625" style="15" customWidth="1"/>
    <col min="2028" max="2028" width="18.42578125" style="15" customWidth="1"/>
    <col min="2029" max="2029" width="15.42578125" style="15" customWidth="1"/>
    <col min="2030" max="2030" width="15.5703125" style="15" customWidth="1"/>
    <col min="2031" max="2280" width="11.42578125" style="15"/>
    <col min="2281" max="2281" width="22.5703125" style="15" customWidth="1"/>
    <col min="2282" max="2282" width="14.7109375" style="15" customWidth="1"/>
    <col min="2283" max="2283" width="17.140625" style="15" customWidth="1"/>
    <col min="2284" max="2284" width="18.42578125" style="15" customWidth="1"/>
    <col min="2285" max="2285" width="15.42578125" style="15" customWidth="1"/>
    <col min="2286" max="2286" width="15.5703125" style="15" customWidth="1"/>
    <col min="2287" max="2536" width="11.42578125" style="15"/>
    <col min="2537" max="2537" width="22.5703125" style="15" customWidth="1"/>
    <col min="2538" max="2538" width="14.7109375" style="15" customWidth="1"/>
    <col min="2539" max="2539" width="17.140625" style="15" customWidth="1"/>
    <col min="2540" max="2540" width="18.42578125" style="15" customWidth="1"/>
    <col min="2541" max="2541" width="15.42578125" style="15" customWidth="1"/>
    <col min="2542" max="2542" width="15.5703125" style="15" customWidth="1"/>
    <col min="2543" max="2792" width="11.42578125" style="15"/>
    <col min="2793" max="2793" width="22.5703125" style="15" customWidth="1"/>
    <col min="2794" max="2794" width="14.7109375" style="15" customWidth="1"/>
    <col min="2795" max="2795" width="17.140625" style="15" customWidth="1"/>
    <col min="2796" max="2796" width="18.42578125" style="15" customWidth="1"/>
    <col min="2797" max="2797" width="15.42578125" style="15" customWidth="1"/>
    <col min="2798" max="2798" width="15.5703125" style="15" customWidth="1"/>
    <col min="2799" max="3048" width="11.42578125" style="15"/>
    <col min="3049" max="3049" width="22.5703125" style="15" customWidth="1"/>
    <col min="3050" max="3050" width="14.7109375" style="15" customWidth="1"/>
    <col min="3051" max="3051" width="17.140625" style="15" customWidth="1"/>
    <col min="3052" max="3052" width="18.42578125" style="15" customWidth="1"/>
    <col min="3053" max="3053" width="15.42578125" style="15" customWidth="1"/>
    <col min="3054" max="3054" width="15.5703125" style="15" customWidth="1"/>
    <col min="3055" max="3304" width="11.42578125" style="15"/>
    <col min="3305" max="3305" width="22.5703125" style="15" customWidth="1"/>
    <col min="3306" max="3306" width="14.7109375" style="15" customWidth="1"/>
    <col min="3307" max="3307" width="17.140625" style="15" customWidth="1"/>
    <col min="3308" max="3308" width="18.42578125" style="15" customWidth="1"/>
    <col min="3309" max="3309" width="15.42578125" style="15" customWidth="1"/>
    <col min="3310" max="3310" width="15.5703125" style="15" customWidth="1"/>
    <col min="3311" max="3560" width="11.42578125" style="15"/>
    <col min="3561" max="3561" width="22.5703125" style="15" customWidth="1"/>
    <col min="3562" max="3562" width="14.7109375" style="15" customWidth="1"/>
    <col min="3563" max="3563" width="17.140625" style="15" customWidth="1"/>
    <col min="3564" max="3564" width="18.42578125" style="15" customWidth="1"/>
    <col min="3565" max="3565" width="15.42578125" style="15" customWidth="1"/>
    <col min="3566" max="3566" width="15.5703125" style="15" customWidth="1"/>
    <col min="3567" max="3816" width="11.42578125" style="15"/>
    <col min="3817" max="3817" width="22.5703125" style="15" customWidth="1"/>
    <col min="3818" max="3818" width="14.7109375" style="15" customWidth="1"/>
    <col min="3819" max="3819" width="17.140625" style="15" customWidth="1"/>
    <col min="3820" max="3820" width="18.42578125" style="15" customWidth="1"/>
    <col min="3821" max="3821" width="15.42578125" style="15" customWidth="1"/>
    <col min="3822" max="3822" width="15.5703125" style="15" customWidth="1"/>
    <col min="3823" max="4072" width="11.42578125" style="15"/>
    <col min="4073" max="4073" width="22.5703125" style="15" customWidth="1"/>
    <col min="4074" max="4074" width="14.7109375" style="15" customWidth="1"/>
    <col min="4075" max="4075" width="17.140625" style="15" customWidth="1"/>
    <col min="4076" max="4076" width="18.42578125" style="15" customWidth="1"/>
    <col min="4077" max="4077" width="15.42578125" style="15" customWidth="1"/>
    <col min="4078" max="4078" width="15.5703125" style="15" customWidth="1"/>
    <col min="4079" max="4328" width="11.42578125" style="15"/>
    <col min="4329" max="4329" width="22.5703125" style="15" customWidth="1"/>
    <col min="4330" max="4330" width="14.7109375" style="15" customWidth="1"/>
    <col min="4331" max="4331" width="17.140625" style="15" customWidth="1"/>
    <col min="4332" max="4332" width="18.42578125" style="15" customWidth="1"/>
    <col min="4333" max="4333" width="15.42578125" style="15" customWidth="1"/>
    <col min="4334" max="4334" width="15.5703125" style="15" customWidth="1"/>
    <col min="4335" max="4584" width="11.42578125" style="15"/>
    <col min="4585" max="4585" width="22.5703125" style="15" customWidth="1"/>
    <col min="4586" max="4586" width="14.7109375" style="15" customWidth="1"/>
    <col min="4587" max="4587" width="17.140625" style="15" customWidth="1"/>
    <col min="4588" max="4588" width="18.42578125" style="15" customWidth="1"/>
    <col min="4589" max="4589" width="15.42578125" style="15" customWidth="1"/>
    <col min="4590" max="4590" width="15.5703125" style="15" customWidth="1"/>
    <col min="4591" max="4840" width="11.42578125" style="15"/>
    <col min="4841" max="4841" width="22.5703125" style="15" customWidth="1"/>
    <col min="4842" max="4842" width="14.7109375" style="15" customWidth="1"/>
    <col min="4843" max="4843" width="17.140625" style="15" customWidth="1"/>
    <col min="4844" max="4844" width="18.42578125" style="15" customWidth="1"/>
    <col min="4845" max="4845" width="15.42578125" style="15" customWidth="1"/>
    <col min="4846" max="4846" width="15.5703125" style="15" customWidth="1"/>
    <col min="4847" max="5096" width="11.42578125" style="15"/>
    <col min="5097" max="5097" width="22.5703125" style="15" customWidth="1"/>
    <col min="5098" max="5098" width="14.7109375" style="15" customWidth="1"/>
    <col min="5099" max="5099" width="17.140625" style="15" customWidth="1"/>
    <col min="5100" max="5100" width="18.42578125" style="15" customWidth="1"/>
    <col min="5101" max="5101" width="15.42578125" style="15" customWidth="1"/>
    <col min="5102" max="5102" width="15.5703125" style="15" customWidth="1"/>
    <col min="5103" max="5352" width="11.42578125" style="15"/>
    <col min="5353" max="5353" width="22.5703125" style="15" customWidth="1"/>
    <col min="5354" max="5354" width="14.7109375" style="15" customWidth="1"/>
    <col min="5355" max="5355" width="17.140625" style="15" customWidth="1"/>
    <col min="5356" max="5356" width="18.42578125" style="15" customWidth="1"/>
    <col min="5357" max="5357" width="15.42578125" style="15" customWidth="1"/>
    <col min="5358" max="5358" width="15.5703125" style="15" customWidth="1"/>
    <col min="5359" max="5608" width="11.42578125" style="15"/>
    <col min="5609" max="5609" width="22.5703125" style="15" customWidth="1"/>
    <col min="5610" max="5610" width="14.7109375" style="15" customWidth="1"/>
    <col min="5611" max="5611" width="17.140625" style="15" customWidth="1"/>
    <col min="5612" max="5612" width="18.42578125" style="15" customWidth="1"/>
    <col min="5613" max="5613" width="15.42578125" style="15" customWidth="1"/>
    <col min="5614" max="5614" width="15.5703125" style="15" customWidth="1"/>
    <col min="5615" max="5864" width="11.42578125" style="15"/>
    <col min="5865" max="5865" width="22.5703125" style="15" customWidth="1"/>
    <col min="5866" max="5866" width="14.7109375" style="15" customWidth="1"/>
    <col min="5867" max="5867" width="17.140625" style="15" customWidth="1"/>
    <col min="5868" max="5868" width="18.42578125" style="15" customWidth="1"/>
    <col min="5869" max="5869" width="15.42578125" style="15" customWidth="1"/>
    <col min="5870" max="5870" width="15.5703125" style="15" customWidth="1"/>
    <col min="5871" max="6120" width="11.42578125" style="15"/>
    <col min="6121" max="6121" width="22.5703125" style="15" customWidth="1"/>
    <col min="6122" max="6122" width="14.7109375" style="15" customWidth="1"/>
    <col min="6123" max="6123" width="17.140625" style="15" customWidth="1"/>
    <col min="6124" max="6124" width="18.42578125" style="15" customWidth="1"/>
    <col min="6125" max="6125" width="15.42578125" style="15" customWidth="1"/>
    <col min="6126" max="6126" width="15.5703125" style="15" customWidth="1"/>
    <col min="6127" max="6376" width="11.42578125" style="15"/>
    <col min="6377" max="6377" width="22.5703125" style="15" customWidth="1"/>
    <col min="6378" max="6378" width="14.7109375" style="15" customWidth="1"/>
    <col min="6379" max="6379" width="17.140625" style="15" customWidth="1"/>
    <col min="6380" max="6380" width="18.42578125" style="15" customWidth="1"/>
    <col min="6381" max="6381" width="15.42578125" style="15" customWidth="1"/>
    <col min="6382" max="6382" width="15.5703125" style="15" customWidth="1"/>
    <col min="6383" max="6632" width="11.42578125" style="15"/>
    <col min="6633" max="6633" width="22.5703125" style="15" customWidth="1"/>
    <col min="6634" max="6634" width="14.7109375" style="15" customWidth="1"/>
    <col min="6635" max="6635" width="17.140625" style="15" customWidth="1"/>
    <col min="6636" max="6636" width="18.42578125" style="15" customWidth="1"/>
    <col min="6637" max="6637" width="15.42578125" style="15" customWidth="1"/>
    <col min="6638" max="6638" width="15.5703125" style="15" customWidth="1"/>
    <col min="6639" max="6888" width="11.42578125" style="15"/>
    <col min="6889" max="6889" width="22.5703125" style="15" customWidth="1"/>
    <col min="6890" max="6890" width="14.7109375" style="15" customWidth="1"/>
    <col min="6891" max="6891" width="17.140625" style="15" customWidth="1"/>
    <col min="6892" max="6892" width="18.42578125" style="15" customWidth="1"/>
    <col min="6893" max="6893" width="15.42578125" style="15" customWidth="1"/>
    <col min="6894" max="6894" width="15.5703125" style="15" customWidth="1"/>
    <col min="6895" max="7144" width="11.42578125" style="15"/>
    <col min="7145" max="7145" width="22.5703125" style="15" customWidth="1"/>
    <col min="7146" max="7146" width="14.7109375" style="15" customWidth="1"/>
    <col min="7147" max="7147" width="17.140625" style="15" customWidth="1"/>
    <col min="7148" max="7148" width="18.42578125" style="15" customWidth="1"/>
    <col min="7149" max="7149" width="15.42578125" style="15" customWidth="1"/>
    <col min="7150" max="7150" width="15.5703125" style="15" customWidth="1"/>
    <col min="7151" max="7400" width="11.42578125" style="15"/>
    <col min="7401" max="7401" width="22.5703125" style="15" customWidth="1"/>
    <col min="7402" max="7402" width="14.7109375" style="15" customWidth="1"/>
    <col min="7403" max="7403" width="17.140625" style="15" customWidth="1"/>
    <col min="7404" max="7404" width="18.42578125" style="15" customWidth="1"/>
    <col min="7405" max="7405" width="15.42578125" style="15" customWidth="1"/>
    <col min="7406" max="7406" width="15.5703125" style="15" customWidth="1"/>
    <col min="7407" max="7656" width="11.42578125" style="15"/>
    <col min="7657" max="7657" width="22.5703125" style="15" customWidth="1"/>
    <col min="7658" max="7658" width="14.7109375" style="15" customWidth="1"/>
    <col min="7659" max="7659" width="17.140625" style="15" customWidth="1"/>
    <col min="7660" max="7660" width="18.42578125" style="15" customWidth="1"/>
    <col min="7661" max="7661" width="15.42578125" style="15" customWidth="1"/>
    <col min="7662" max="7662" width="15.5703125" style="15" customWidth="1"/>
    <col min="7663" max="7912" width="11.42578125" style="15"/>
    <col min="7913" max="7913" width="22.5703125" style="15" customWidth="1"/>
    <col min="7914" max="7914" width="14.7109375" style="15" customWidth="1"/>
    <col min="7915" max="7915" width="17.140625" style="15" customWidth="1"/>
    <col min="7916" max="7916" width="18.42578125" style="15" customWidth="1"/>
    <col min="7917" max="7917" width="15.42578125" style="15" customWidth="1"/>
    <col min="7918" max="7918" width="15.5703125" style="15" customWidth="1"/>
    <col min="7919" max="8168" width="11.42578125" style="15"/>
    <col min="8169" max="8169" width="22.5703125" style="15" customWidth="1"/>
    <col min="8170" max="8170" width="14.7109375" style="15" customWidth="1"/>
    <col min="8171" max="8171" width="17.140625" style="15" customWidth="1"/>
    <col min="8172" max="8172" width="18.42578125" style="15" customWidth="1"/>
    <col min="8173" max="8173" width="15.42578125" style="15" customWidth="1"/>
    <col min="8174" max="8174" width="15.5703125" style="15" customWidth="1"/>
    <col min="8175" max="8424" width="11.42578125" style="15"/>
    <col min="8425" max="8425" width="22.5703125" style="15" customWidth="1"/>
    <col min="8426" max="8426" width="14.7109375" style="15" customWidth="1"/>
    <col min="8427" max="8427" width="17.140625" style="15" customWidth="1"/>
    <col min="8428" max="8428" width="18.42578125" style="15" customWidth="1"/>
    <col min="8429" max="8429" width="15.42578125" style="15" customWidth="1"/>
    <col min="8430" max="8430" width="15.5703125" style="15" customWidth="1"/>
    <col min="8431" max="8680" width="11.42578125" style="15"/>
    <col min="8681" max="8681" width="22.5703125" style="15" customWidth="1"/>
    <col min="8682" max="8682" width="14.7109375" style="15" customWidth="1"/>
    <col min="8683" max="8683" width="17.140625" style="15" customWidth="1"/>
    <col min="8684" max="8684" width="18.42578125" style="15" customWidth="1"/>
    <col min="8685" max="8685" width="15.42578125" style="15" customWidth="1"/>
    <col min="8686" max="8686" width="15.5703125" style="15" customWidth="1"/>
    <col min="8687" max="8936" width="11.42578125" style="15"/>
    <col min="8937" max="8937" width="22.5703125" style="15" customWidth="1"/>
    <col min="8938" max="8938" width="14.7109375" style="15" customWidth="1"/>
    <col min="8939" max="8939" width="17.140625" style="15" customWidth="1"/>
    <col min="8940" max="8940" width="18.42578125" style="15" customWidth="1"/>
    <col min="8941" max="8941" width="15.42578125" style="15" customWidth="1"/>
    <col min="8942" max="8942" width="15.5703125" style="15" customWidth="1"/>
    <col min="8943" max="9192" width="11.42578125" style="15"/>
    <col min="9193" max="9193" width="22.5703125" style="15" customWidth="1"/>
    <col min="9194" max="9194" width="14.7109375" style="15" customWidth="1"/>
    <col min="9195" max="9195" width="17.140625" style="15" customWidth="1"/>
    <col min="9196" max="9196" width="18.42578125" style="15" customWidth="1"/>
    <col min="9197" max="9197" width="15.42578125" style="15" customWidth="1"/>
    <col min="9198" max="9198" width="15.5703125" style="15" customWidth="1"/>
    <col min="9199" max="9448" width="11.42578125" style="15"/>
    <col min="9449" max="9449" width="22.5703125" style="15" customWidth="1"/>
    <col min="9450" max="9450" width="14.7109375" style="15" customWidth="1"/>
    <col min="9451" max="9451" width="17.140625" style="15" customWidth="1"/>
    <col min="9452" max="9452" width="18.42578125" style="15" customWidth="1"/>
    <col min="9453" max="9453" width="15.42578125" style="15" customWidth="1"/>
    <col min="9454" max="9454" width="15.5703125" style="15" customWidth="1"/>
    <col min="9455" max="9704" width="11.42578125" style="15"/>
    <col min="9705" max="9705" width="22.5703125" style="15" customWidth="1"/>
    <col min="9706" max="9706" width="14.7109375" style="15" customWidth="1"/>
    <col min="9707" max="9707" width="17.140625" style="15" customWidth="1"/>
    <col min="9708" max="9708" width="18.42578125" style="15" customWidth="1"/>
    <col min="9709" max="9709" width="15.42578125" style="15" customWidth="1"/>
    <col min="9710" max="9710" width="15.5703125" style="15" customWidth="1"/>
    <col min="9711" max="9960" width="11.42578125" style="15"/>
    <col min="9961" max="9961" width="22.5703125" style="15" customWidth="1"/>
    <col min="9962" max="9962" width="14.7109375" style="15" customWidth="1"/>
    <col min="9963" max="9963" width="17.140625" style="15" customWidth="1"/>
    <col min="9964" max="9964" width="18.42578125" style="15" customWidth="1"/>
    <col min="9965" max="9965" width="15.42578125" style="15" customWidth="1"/>
    <col min="9966" max="9966" width="15.5703125" style="15" customWidth="1"/>
    <col min="9967" max="10216" width="11.42578125" style="15"/>
    <col min="10217" max="10217" width="22.5703125" style="15" customWidth="1"/>
    <col min="10218" max="10218" width="14.7109375" style="15" customWidth="1"/>
    <col min="10219" max="10219" width="17.140625" style="15" customWidth="1"/>
    <col min="10220" max="10220" width="18.42578125" style="15" customWidth="1"/>
    <col min="10221" max="10221" width="15.42578125" style="15" customWidth="1"/>
    <col min="10222" max="10222" width="15.5703125" style="15" customWidth="1"/>
    <col min="10223" max="10472" width="11.42578125" style="15"/>
    <col min="10473" max="10473" width="22.5703125" style="15" customWidth="1"/>
    <col min="10474" max="10474" width="14.7109375" style="15" customWidth="1"/>
    <col min="10475" max="10475" width="17.140625" style="15" customWidth="1"/>
    <col min="10476" max="10476" width="18.42578125" style="15" customWidth="1"/>
    <col min="10477" max="10477" width="15.42578125" style="15" customWidth="1"/>
    <col min="10478" max="10478" width="15.5703125" style="15" customWidth="1"/>
    <col min="10479" max="10728" width="11.42578125" style="15"/>
    <col min="10729" max="10729" width="22.5703125" style="15" customWidth="1"/>
    <col min="10730" max="10730" width="14.7109375" style="15" customWidth="1"/>
    <col min="10731" max="10731" width="17.140625" style="15" customWidth="1"/>
    <col min="10732" max="10732" width="18.42578125" style="15" customWidth="1"/>
    <col min="10733" max="10733" width="15.42578125" style="15" customWidth="1"/>
    <col min="10734" max="10734" width="15.5703125" style="15" customWidth="1"/>
    <col min="10735" max="10984" width="11.42578125" style="15"/>
    <col min="10985" max="10985" width="22.5703125" style="15" customWidth="1"/>
    <col min="10986" max="10986" width="14.7109375" style="15" customWidth="1"/>
    <col min="10987" max="10987" width="17.140625" style="15" customWidth="1"/>
    <col min="10988" max="10988" width="18.42578125" style="15" customWidth="1"/>
    <col min="10989" max="10989" width="15.42578125" style="15" customWidth="1"/>
    <col min="10990" max="10990" width="15.5703125" style="15" customWidth="1"/>
    <col min="10991" max="11240" width="11.42578125" style="15"/>
    <col min="11241" max="11241" width="22.5703125" style="15" customWidth="1"/>
    <col min="11242" max="11242" width="14.7109375" style="15" customWidth="1"/>
    <col min="11243" max="11243" width="17.140625" style="15" customWidth="1"/>
    <col min="11244" max="11244" width="18.42578125" style="15" customWidth="1"/>
    <col min="11245" max="11245" width="15.42578125" style="15" customWidth="1"/>
    <col min="11246" max="11246" width="15.5703125" style="15" customWidth="1"/>
    <col min="11247" max="11496" width="11.42578125" style="15"/>
    <col min="11497" max="11497" width="22.5703125" style="15" customWidth="1"/>
    <col min="11498" max="11498" width="14.7109375" style="15" customWidth="1"/>
    <col min="11499" max="11499" width="17.140625" style="15" customWidth="1"/>
    <col min="11500" max="11500" width="18.42578125" style="15" customWidth="1"/>
    <col min="11501" max="11501" width="15.42578125" style="15" customWidth="1"/>
    <col min="11502" max="11502" width="15.5703125" style="15" customWidth="1"/>
    <col min="11503" max="11752" width="11.42578125" style="15"/>
    <col min="11753" max="11753" width="22.5703125" style="15" customWidth="1"/>
    <col min="11754" max="11754" width="14.7109375" style="15" customWidth="1"/>
    <col min="11755" max="11755" width="17.140625" style="15" customWidth="1"/>
    <col min="11756" max="11756" width="18.42578125" style="15" customWidth="1"/>
    <col min="11757" max="11757" width="15.42578125" style="15" customWidth="1"/>
    <col min="11758" max="11758" width="15.5703125" style="15" customWidth="1"/>
    <col min="11759" max="12008" width="11.42578125" style="15"/>
    <col min="12009" max="12009" width="22.5703125" style="15" customWidth="1"/>
    <col min="12010" max="12010" width="14.7109375" style="15" customWidth="1"/>
    <col min="12011" max="12011" width="17.140625" style="15" customWidth="1"/>
    <col min="12012" max="12012" width="18.42578125" style="15" customWidth="1"/>
    <col min="12013" max="12013" width="15.42578125" style="15" customWidth="1"/>
    <col min="12014" max="12014" width="15.5703125" style="15" customWidth="1"/>
    <col min="12015" max="12264" width="11.42578125" style="15"/>
    <col min="12265" max="12265" width="22.5703125" style="15" customWidth="1"/>
    <col min="12266" max="12266" width="14.7109375" style="15" customWidth="1"/>
    <col min="12267" max="12267" width="17.140625" style="15" customWidth="1"/>
    <col min="12268" max="12268" width="18.42578125" style="15" customWidth="1"/>
    <col min="12269" max="12269" width="15.42578125" style="15" customWidth="1"/>
    <col min="12270" max="12270" width="15.5703125" style="15" customWidth="1"/>
    <col min="12271" max="12520" width="11.42578125" style="15"/>
    <col min="12521" max="12521" width="22.5703125" style="15" customWidth="1"/>
    <col min="12522" max="12522" width="14.7109375" style="15" customWidth="1"/>
    <col min="12523" max="12523" width="17.140625" style="15" customWidth="1"/>
    <col min="12524" max="12524" width="18.42578125" style="15" customWidth="1"/>
    <col min="12525" max="12525" width="15.42578125" style="15" customWidth="1"/>
    <col min="12526" max="12526" width="15.5703125" style="15" customWidth="1"/>
    <col min="12527" max="12776" width="11.42578125" style="15"/>
    <col min="12777" max="12777" width="22.5703125" style="15" customWidth="1"/>
    <col min="12778" max="12778" width="14.7109375" style="15" customWidth="1"/>
    <col min="12779" max="12779" width="17.140625" style="15" customWidth="1"/>
    <col min="12780" max="12780" width="18.42578125" style="15" customWidth="1"/>
    <col min="12781" max="12781" width="15.42578125" style="15" customWidth="1"/>
    <col min="12782" max="12782" width="15.5703125" style="15" customWidth="1"/>
    <col min="12783" max="13032" width="11.42578125" style="15"/>
    <col min="13033" max="13033" width="22.5703125" style="15" customWidth="1"/>
    <col min="13034" max="13034" width="14.7109375" style="15" customWidth="1"/>
    <col min="13035" max="13035" width="17.140625" style="15" customWidth="1"/>
    <col min="13036" max="13036" width="18.42578125" style="15" customWidth="1"/>
    <col min="13037" max="13037" width="15.42578125" style="15" customWidth="1"/>
    <col min="13038" max="13038" width="15.5703125" style="15" customWidth="1"/>
    <col min="13039" max="13288" width="11.42578125" style="15"/>
    <col min="13289" max="13289" width="22.5703125" style="15" customWidth="1"/>
    <col min="13290" max="13290" width="14.7109375" style="15" customWidth="1"/>
    <col min="13291" max="13291" width="17.140625" style="15" customWidth="1"/>
    <col min="13292" max="13292" width="18.42578125" style="15" customWidth="1"/>
    <col min="13293" max="13293" width="15.42578125" style="15" customWidth="1"/>
    <col min="13294" max="13294" width="15.5703125" style="15" customWidth="1"/>
    <col min="13295" max="13544" width="11.42578125" style="15"/>
    <col min="13545" max="13545" width="22.5703125" style="15" customWidth="1"/>
    <col min="13546" max="13546" width="14.7109375" style="15" customWidth="1"/>
    <col min="13547" max="13547" width="17.140625" style="15" customWidth="1"/>
    <col min="13548" max="13548" width="18.42578125" style="15" customWidth="1"/>
    <col min="13549" max="13549" width="15.42578125" style="15" customWidth="1"/>
    <col min="13550" max="13550" width="15.5703125" style="15" customWidth="1"/>
    <col min="13551" max="13800" width="11.42578125" style="15"/>
    <col min="13801" max="13801" width="22.5703125" style="15" customWidth="1"/>
    <col min="13802" max="13802" width="14.7109375" style="15" customWidth="1"/>
    <col min="13803" max="13803" width="17.140625" style="15" customWidth="1"/>
    <col min="13804" max="13804" width="18.42578125" style="15" customWidth="1"/>
    <col min="13805" max="13805" width="15.42578125" style="15" customWidth="1"/>
    <col min="13806" max="13806" width="15.5703125" style="15" customWidth="1"/>
    <col min="13807" max="14056" width="11.42578125" style="15"/>
    <col min="14057" max="14057" width="22.5703125" style="15" customWidth="1"/>
    <col min="14058" max="14058" width="14.7109375" style="15" customWidth="1"/>
    <col min="14059" max="14059" width="17.140625" style="15" customWidth="1"/>
    <col min="14060" max="14060" width="18.42578125" style="15" customWidth="1"/>
    <col min="14061" max="14061" width="15.42578125" style="15" customWidth="1"/>
    <col min="14062" max="14062" width="15.5703125" style="15" customWidth="1"/>
    <col min="14063" max="14312" width="11.42578125" style="15"/>
    <col min="14313" max="14313" width="22.5703125" style="15" customWidth="1"/>
    <col min="14314" max="14314" width="14.7109375" style="15" customWidth="1"/>
    <col min="14315" max="14315" width="17.140625" style="15" customWidth="1"/>
    <col min="14316" max="14316" width="18.42578125" style="15" customWidth="1"/>
    <col min="14317" max="14317" width="15.42578125" style="15" customWidth="1"/>
    <col min="14318" max="14318" width="15.5703125" style="15" customWidth="1"/>
    <col min="14319" max="14568" width="11.42578125" style="15"/>
    <col min="14569" max="14569" width="22.5703125" style="15" customWidth="1"/>
    <col min="14570" max="14570" width="14.7109375" style="15" customWidth="1"/>
    <col min="14571" max="14571" width="17.140625" style="15" customWidth="1"/>
    <col min="14572" max="14572" width="18.42578125" style="15" customWidth="1"/>
    <col min="14573" max="14573" width="15.42578125" style="15" customWidth="1"/>
    <col min="14574" max="14574" width="15.5703125" style="15" customWidth="1"/>
    <col min="14575" max="14824" width="11.42578125" style="15"/>
    <col min="14825" max="14825" width="22.5703125" style="15" customWidth="1"/>
    <col min="14826" max="14826" width="14.7109375" style="15" customWidth="1"/>
    <col min="14827" max="14827" width="17.140625" style="15" customWidth="1"/>
    <col min="14828" max="14828" width="18.42578125" style="15" customWidth="1"/>
    <col min="14829" max="14829" width="15.42578125" style="15" customWidth="1"/>
    <col min="14830" max="14830" width="15.5703125" style="15" customWidth="1"/>
    <col min="14831" max="15080" width="11.42578125" style="15"/>
    <col min="15081" max="15081" width="22.5703125" style="15" customWidth="1"/>
    <col min="15082" max="15082" width="14.7109375" style="15" customWidth="1"/>
    <col min="15083" max="15083" width="17.140625" style="15" customWidth="1"/>
    <col min="15084" max="15084" width="18.42578125" style="15" customWidth="1"/>
    <col min="15085" max="15085" width="15.42578125" style="15" customWidth="1"/>
    <col min="15086" max="15086" width="15.5703125" style="15" customWidth="1"/>
    <col min="15087" max="15336" width="11.42578125" style="15"/>
    <col min="15337" max="15337" width="22.5703125" style="15" customWidth="1"/>
    <col min="15338" max="15338" width="14.7109375" style="15" customWidth="1"/>
    <col min="15339" max="15339" width="17.140625" style="15" customWidth="1"/>
    <col min="15340" max="15340" width="18.42578125" style="15" customWidth="1"/>
    <col min="15341" max="15341" width="15.42578125" style="15" customWidth="1"/>
    <col min="15342" max="15342" width="15.5703125" style="15" customWidth="1"/>
    <col min="15343" max="15592" width="11.42578125" style="15"/>
    <col min="15593" max="15593" width="22.5703125" style="15" customWidth="1"/>
    <col min="15594" max="15594" width="14.7109375" style="15" customWidth="1"/>
    <col min="15595" max="15595" width="17.140625" style="15" customWidth="1"/>
    <col min="15596" max="15596" width="18.42578125" style="15" customWidth="1"/>
    <col min="15597" max="15597" width="15.42578125" style="15" customWidth="1"/>
    <col min="15598" max="15598" width="15.5703125" style="15" customWidth="1"/>
    <col min="15599" max="15848" width="11.42578125" style="15"/>
    <col min="15849" max="15849" width="22.5703125" style="15" customWidth="1"/>
    <col min="15850" max="15850" width="14.7109375" style="15" customWidth="1"/>
    <col min="15851" max="15851" width="17.140625" style="15" customWidth="1"/>
    <col min="15852" max="15852" width="18.42578125" style="15" customWidth="1"/>
    <col min="15853" max="15853" width="15.42578125" style="15" customWidth="1"/>
    <col min="15854" max="15854" width="15.5703125" style="15" customWidth="1"/>
    <col min="15855" max="16104" width="11.42578125" style="15"/>
    <col min="16105" max="16105" width="22.5703125" style="15" customWidth="1"/>
    <col min="16106" max="16106" width="14.7109375" style="15" customWidth="1"/>
    <col min="16107" max="16107" width="17.140625" style="15" customWidth="1"/>
    <col min="16108" max="16108" width="18.42578125" style="15" customWidth="1"/>
    <col min="16109" max="16109" width="15.42578125" style="15" customWidth="1"/>
    <col min="16110" max="16110" width="15.5703125" style="15" customWidth="1"/>
    <col min="16111" max="16384" width="11.42578125" style="15"/>
  </cols>
  <sheetData>
    <row r="1" spans="2:7" ht="18" customHeight="1"/>
    <row r="2" spans="2:7" ht="32.25" customHeight="1">
      <c r="B2" s="335" t="s">
        <v>146</v>
      </c>
      <c r="C2" s="335"/>
      <c r="D2" s="335"/>
      <c r="E2" s="335"/>
      <c r="F2" s="335"/>
      <c r="G2" s="203"/>
    </row>
    <row r="3" spans="2:7" ht="12.75" customHeight="1">
      <c r="B3" s="335"/>
      <c r="C3" s="335"/>
      <c r="D3" s="335"/>
      <c r="E3" s="335"/>
      <c r="F3" s="335"/>
      <c r="G3" s="203"/>
    </row>
    <row r="4" spans="2:7" ht="7.5" customHeight="1">
      <c r="B4" s="335"/>
      <c r="C4" s="335"/>
      <c r="D4" s="335"/>
      <c r="E4" s="335"/>
      <c r="F4" s="335"/>
      <c r="G4" s="203"/>
    </row>
    <row r="8" spans="2:7" ht="11.25" customHeight="1"/>
    <row r="9" spans="2:7">
      <c r="B9" s="16"/>
      <c r="C9" s="16"/>
      <c r="D9" s="16"/>
      <c r="E9" s="16"/>
      <c r="F9" s="16"/>
      <c r="G9" s="16"/>
    </row>
    <row r="10" spans="2:7" ht="30" customHeight="1">
      <c r="B10" s="106" t="s">
        <v>31</v>
      </c>
      <c r="C10" s="106" t="s">
        <v>1</v>
      </c>
      <c r="D10" s="106" t="s">
        <v>2</v>
      </c>
      <c r="E10" s="106" t="s">
        <v>3</v>
      </c>
      <c r="F10" s="106" t="s">
        <v>32</v>
      </c>
      <c r="G10" s="300" t="s">
        <v>17</v>
      </c>
    </row>
    <row r="11" spans="2:7" ht="26.25" customHeight="1">
      <c r="B11" s="29" t="s">
        <v>33</v>
      </c>
      <c r="C11" s="320">
        <v>4</v>
      </c>
      <c r="D11" s="320">
        <v>0</v>
      </c>
      <c r="E11" s="320">
        <v>0</v>
      </c>
      <c r="F11" s="320">
        <v>0</v>
      </c>
      <c r="G11" s="71">
        <f t="shared" ref="G11:G34" si="0">SUM(C11:F11)</f>
        <v>4</v>
      </c>
    </row>
    <row r="12" spans="2:7" ht="26.25" customHeight="1">
      <c r="B12" s="29" t="s">
        <v>34</v>
      </c>
      <c r="C12" s="320">
        <v>3</v>
      </c>
      <c r="D12" s="320">
        <v>0</v>
      </c>
      <c r="E12" s="320">
        <v>1</v>
      </c>
      <c r="F12" s="320">
        <v>0</v>
      </c>
      <c r="G12" s="71">
        <f t="shared" si="0"/>
        <v>4</v>
      </c>
    </row>
    <row r="13" spans="2:7" ht="26.25" customHeight="1">
      <c r="B13" s="29" t="s">
        <v>35</v>
      </c>
      <c r="C13" s="320">
        <v>2</v>
      </c>
      <c r="D13" s="320">
        <v>0</v>
      </c>
      <c r="E13" s="320">
        <v>1</v>
      </c>
      <c r="F13" s="320">
        <v>0</v>
      </c>
      <c r="G13" s="71">
        <f t="shared" si="0"/>
        <v>3</v>
      </c>
    </row>
    <row r="14" spans="2:7" ht="26.25" customHeight="1">
      <c r="B14" s="29" t="s">
        <v>36</v>
      </c>
      <c r="C14" s="320">
        <v>5</v>
      </c>
      <c r="D14" s="320">
        <v>0</v>
      </c>
      <c r="E14" s="320">
        <v>0</v>
      </c>
      <c r="F14" s="320">
        <v>0</v>
      </c>
      <c r="G14" s="71">
        <f t="shared" si="0"/>
        <v>5</v>
      </c>
    </row>
    <row r="15" spans="2:7" ht="26.25" customHeight="1">
      <c r="B15" s="29" t="s">
        <v>37</v>
      </c>
      <c r="C15" s="320">
        <v>1</v>
      </c>
      <c r="D15" s="320">
        <v>0</v>
      </c>
      <c r="E15" s="320">
        <v>1</v>
      </c>
      <c r="F15" s="320">
        <v>0</v>
      </c>
      <c r="G15" s="71">
        <f t="shared" si="0"/>
        <v>2</v>
      </c>
    </row>
    <row r="16" spans="2:7" ht="26.25" customHeight="1">
      <c r="B16" s="29" t="s">
        <v>38</v>
      </c>
      <c r="C16" s="320">
        <v>1</v>
      </c>
      <c r="D16" s="320">
        <v>0</v>
      </c>
      <c r="E16" s="320">
        <v>2</v>
      </c>
      <c r="F16" s="320">
        <v>0</v>
      </c>
      <c r="G16" s="71">
        <f t="shared" si="0"/>
        <v>3</v>
      </c>
    </row>
    <row r="17" spans="2:7" ht="26.25" customHeight="1">
      <c r="B17" s="29" t="s">
        <v>39</v>
      </c>
      <c r="C17" s="320">
        <v>2</v>
      </c>
      <c r="D17" s="320">
        <v>0</v>
      </c>
      <c r="E17" s="320">
        <v>0</v>
      </c>
      <c r="F17" s="320">
        <v>0</v>
      </c>
      <c r="G17" s="71">
        <f t="shared" si="0"/>
        <v>2</v>
      </c>
    </row>
    <row r="18" spans="2:7" ht="26.25" customHeight="1">
      <c r="B18" s="29" t="s">
        <v>40</v>
      </c>
      <c r="C18" s="320">
        <v>9</v>
      </c>
      <c r="D18" s="320">
        <v>0</v>
      </c>
      <c r="E18" s="320">
        <v>0</v>
      </c>
      <c r="F18" s="320">
        <v>0</v>
      </c>
      <c r="G18" s="71">
        <f t="shared" si="0"/>
        <v>9</v>
      </c>
    </row>
    <row r="19" spans="2:7" ht="26.25" customHeight="1">
      <c r="B19" s="29" t="s">
        <v>41</v>
      </c>
      <c r="C19" s="320">
        <v>16</v>
      </c>
      <c r="D19" s="320">
        <v>0</v>
      </c>
      <c r="E19" s="320">
        <v>0</v>
      </c>
      <c r="F19" s="320">
        <v>0</v>
      </c>
      <c r="G19" s="71">
        <f t="shared" si="0"/>
        <v>16</v>
      </c>
    </row>
    <row r="20" spans="2:7" ht="26.25" customHeight="1">
      <c r="B20" s="29" t="s">
        <v>42</v>
      </c>
      <c r="C20" s="320">
        <v>14</v>
      </c>
      <c r="D20" s="320">
        <v>0</v>
      </c>
      <c r="E20" s="320">
        <v>0</v>
      </c>
      <c r="F20" s="320">
        <v>0</v>
      </c>
      <c r="G20" s="71">
        <f t="shared" si="0"/>
        <v>14</v>
      </c>
    </row>
    <row r="21" spans="2:7" ht="26.25" customHeight="1">
      <c r="B21" s="29" t="s">
        <v>43</v>
      </c>
      <c r="C21" s="320">
        <v>15</v>
      </c>
      <c r="D21" s="320">
        <v>0</v>
      </c>
      <c r="E21" s="320">
        <v>1</v>
      </c>
      <c r="F21" s="320">
        <v>0</v>
      </c>
      <c r="G21" s="69">
        <f t="shared" si="0"/>
        <v>16</v>
      </c>
    </row>
    <row r="22" spans="2:7" ht="26.25" customHeight="1">
      <c r="B22" s="29" t="s">
        <v>44</v>
      </c>
      <c r="C22" s="320">
        <v>7</v>
      </c>
      <c r="D22" s="320">
        <v>0</v>
      </c>
      <c r="E22" s="320">
        <v>3</v>
      </c>
      <c r="F22" s="320">
        <v>0</v>
      </c>
      <c r="G22" s="69">
        <f t="shared" si="0"/>
        <v>10</v>
      </c>
    </row>
    <row r="23" spans="2:7" ht="26.25" customHeight="1">
      <c r="B23" s="29" t="s">
        <v>45</v>
      </c>
      <c r="C23" s="320">
        <v>9</v>
      </c>
      <c r="D23" s="320">
        <v>2</v>
      </c>
      <c r="E23" s="320">
        <v>2</v>
      </c>
      <c r="F23" s="320">
        <v>0</v>
      </c>
      <c r="G23" s="69">
        <f t="shared" si="0"/>
        <v>13</v>
      </c>
    </row>
    <row r="24" spans="2:7" ht="26.25" customHeight="1">
      <c r="B24" s="29" t="s">
        <v>46</v>
      </c>
      <c r="C24" s="320">
        <v>18</v>
      </c>
      <c r="D24" s="320">
        <v>0</v>
      </c>
      <c r="E24" s="320">
        <v>1</v>
      </c>
      <c r="F24" s="320">
        <v>0</v>
      </c>
      <c r="G24" s="69">
        <f t="shared" si="0"/>
        <v>19</v>
      </c>
    </row>
    <row r="25" spans="2:7" ht="26.25" customHeight="1">
      <c r="B25" s="29" t="s">
        <v>47</v>
      </c>
      <c r="C25" s="320">
        <v>23</v>
      </c>
      <c r="D25" s="320">
        <v>0</v>
      </c>
      <c r="E25" s="320">
        <v>0</v>
      </c>
      <c r="F25" s="320">
        <v>0</v>
      </c>
      <c r="G25" s="69">
        <f t="shared" si="0"/>
        <v>23</v>
      </c>
    </row>
    <row r="26" spans="2:7" ht="26.25" customHeight="1">
      <c r="B26" s="29" t="s">
        <v>48</v>
      </c>
      <c r="C26" s="320">
        <v>18</v>
      </c>
      <c r="D26" s="320">
        <v>0</v>
      </c>
      <c r="E26" s="320">
        <v>1</v>
      </c>
      <c r="F26" s="320">
        <v>0</v>
      </c>
      <c r="G26" s="69">
        <f t="shared" si="0"/>
        <v>19</v>
      </c>
    </row>
    <row r="27" spans="2:7" ht="26.25" customHeight="1">
      <c r="B27" s="29" t="s">
        <v>49</v>
      </c>
      <c r="C27" s="320">
        <v>17</v>
      </c>
      <c r="D27" s="320">
        <v>1</v>
      </c>
      <c r="E27" s="320">
        <v>0</v>
      </c>
      <c r="F27" s="320">
        <v>0</v>
      </c>
      <c r="G27" s="69">
        <f t="shared" si="0"/>
        <v>18</v>
      </c>
    </row>
    <row r="28" spans="2:7" ht="26.25" customHeight="1">
      <c r="B28" s="29" t="s">
        <v>50</v>
      </c>
      <c r="C28" s="320">
        <v>16</v>
      </c>
      <c r="D28" s="320">
        <v>0</v>
      </c>
      <c r="E28" s="320">
        <v>0</v>
      </c>
      <c r="F28" s="320">
        <v>0</v>
      </c>
      <c r="G28" s="69">
        <f t="shared" si="0"/>
        <v>16</v>
      </c>
    </row>
    <row r="29" spans="2:7" ht="26.25" customHeight="1">
      <c r="B29" s="29" t="s">
        <v>51</v>
      </c>
      <c r="C29" s="320">
        <v>16</v>
      </c>
      <c r="D29" s="320">
        <v>0</v>
      </c>
      <c r="E29" s="320">
        <v>0</v>
      </c>
      <c r="F29" s="320">
        <v>0</v>
      </c>
      <c r="G29" s="69">
        <f t="shared" si="0"/>
        <v>16</v>
      </c>
    </row>
    <row r="30" spans="2:7" ht="26.25" customHeight="1">
      <c r="B30" s="29" t="s">
        <v>52</v>
      </c>
      <c r="C30" s="320">
        <v>12</v>
      </c>
      <c r="D30" s="320">
        <v>0</v>
      </c>
      <c r="E30" s="320">
        <v>0</v>
      </c>
      <c r="F30" s="320">
        <v>0</v>
      </c>
      <c r="G30" s="71">
        <f t="shared" si="0"/>
        <v>12</v>
      </c>
    </row>
    <row r="31" spans="2:7" ht="26.25" customHeight="1">
      <c r="B31" s="29" t="s">
        <v>53</v>
      </c>
      <c r="C31" s="320">
        <v>5</v>
      </c>
      <c r="D31" s="320">
        <v>0</v>
      </c>
      <c r="E31" s="320">
        <v>0</v>
      </c>
      <c r="F31" s="320">
        <v>0</v>
      </c>
      <c r="G31" s="71">
        <f t="shared" si="0"/>
        <v>5</v>
      </c>
    </row>
    <row r="32" spans="2:7" ht="26.25" customHeight="1">
      <c r="B32" s="29" t="s">
        <v>54</v>
      </c>
      <c r="C32" s="320">
        <v>17</v>
      </c>
      <c r="D32" s="320">
        <v>2</v>
      </c>
      <c r="E32" s="320">
        <v>0</v>
      </c>
      <c r="F32" s="320">
        <v>0</v>
      </c>
      <c r="G32" s="71">
        <f t="shared" si="0"/>
        <v>19</v>
      </c>
    </row>
    <row r="33" spans="2:7" ht="26.25" customHeight="1">
      <c r="B33" s="29" t="s">
        <v>55</v>
      </c>
      <c r="C33" s="320">
        <v>12</v>
      </c>
      <c r="D33" s="320">
        <v>1</v>
      </c>
      <c r="E33" s="320">
        <v>1</v>
      </c>
      <c r="F33" s="320">
        <v>0</v>
      </c>
      <c r="G33" s="71">
        <f t="shared" si="0"/>
        <v>14</v>
      </c>
    </row>
    <row r="34" spans="2:7" ht="26.25" customHeight="1">
      <c r="B34" s="30" t="s">
        <v>56</v>
      </c>
      <c r="C34" s="320">
        <v>11</v>
      </c>
      <c r="D34" s="320">
        <v>2</v>
      </c>
      <c r="E34" s="320">
        <v>0</v>
      </c>
      <c r="F34" s="320">
        <v>0</v>
      </c>
      <c r="G34" s="71">
        <f t="shared" si="0"/>
        <v>13</v>
      </c>
    </row>
    <row r="35" spans="2:7" s="35" customFormat="1" ht="5.25" customHeight="1" thickBot="1">
      <c r="B35" s="101"/>
      <c r="C35" s="102"/>
      <c r="D35" s="102"/>
      <c r="E35" s="102"/>
      <c r="F35" s="102"/>
      <c r="G35" s="107" t="s">
        <v>57</v>
      </c>
    </row>
    <row r="36" spans="2:7" ht="27.95" customHeight="1" thickTop="1">
      <c r="B36" s="31" t="s">
        <v>5</v>
      </c>
      <c r="C36" s="32">
        <f>SUM(C11:C35)</f>
        <v>253</v>
      </c>
      <c r="D36" s="32">
        <f>SUM(D11:D35)</f>
        <v>8</v>
      </c>
      <c r="E36" s="32">
        <f>SUM(E11:E35)</f>
        <v>14</v>
      </c>
      <c r="F36" s="32">
        <f>SUM(F11:F34)</f>
        <v>0</v>
      </c>
      <c r="G36" s="33">
        <f>SUM(C36:F36)</f>
        <v>275</v>
      </c>
    </row>
    <row r="37" spans="2:7" ht="27.95" customHeight="1">
      <c r="B37" s="17"/>
      <c r="C37" s="18"/>
      <c r="D37" s="18"/>
      <c r="E37" s="18"/>
      <c r="F37" s="18"/>
      <c r="G37" s="19"/>
    </row>
    <row r="38" spans="2:7" ht="27.95" customHeight="1">
      <c r="B38" s="17"/>
      <c r="C38" s="18"/>
      <c r="D38" s="18"/>
      <c r="E38" s="18"/>
      <c r="F38" s="18"/>
      <c r="G38" s="19"/>
    </row>
    <row r="39" spans="2:7" ht="27.95" customHeight="1">
      <c r="B39" s="20"/>
      <c r="C39" s="19"/>
      <c r="D39" s="19"/>
      <c r="E39" s="19"/>
      <c r="F39" s="19"/>
      <c r="G39" s="19"/>
    </row>
    <row r="40" spans="2:7" ht="8.25" customHeight="1">
      <c r="B40" s="17"/>
      <c r="C40" s="17"/>
      <c r="D40" s="17"/>
      <c r="E40" s="18"/>
      <c r="F40" s="18"/>
      <c r="G40" s="19"/>
    </row>
    <row r="41" spans="2:7" ht="8.25" customHeight="1">
      <c r="B41" s="17"/>
      <c r="C41" s="17"/>
      <c r="D41" s="17"/>
      <c r="E41" s="18"/>
      <c r="F41" s="18"/>
      <c r="G41" s="19"/>
    </row>
    <row r="42" spans="2:7" ht="10.5" customHeight="1">
      <c r="B42" s="20"/>
      <c r="C42" s="19"/>
      <c r="D42" s="19"/>
      <c r="E42" s="19"/>
      <c r="F42" s="19"/>
      <c r="G42" s="19"/>
    </row>
    <row r="43" spans="2:7" ht="30.95" customHeight="1">
      <c r="B43" s="20"/>
      <c r="C43" s="19"/>
      <c r="D43" s="19"/>
      <c r="E43" s="19"/>
      <c r="F43" s="19"/>
      <c r="G43" s="19"/>
    </row>
    <row r="44" spans="2:7" ht="30.95" customHeight="1">
      <c r="B44" s="21"/>
      <c r="C44" s="19"/>
      <c r="D44" s="19"/>
      <c r="E44" s="19"/>
      <c r="F44" s="19"/>
      <c r="G44" s="19"/>
    </row>
    <row r="45" spans="2:7" ht="30.95" customHeight="1">
      <c r="G45" s="19"/>
    </row>
    <row r="46" spans="2:7" ht="30.95" customHeight="1">
      <c r="G46" s="19"/>
    </row>
    <row r="47" spans="2:7" ht="30.95" customHeight="1">
      <c r="B47" s="22"/>
      <c r="C47" s="22"/>
      <c r="D47" s="22"/>
      <c r="E47" s="22"/>
      <c r="F47" s="22"/>
      <c r="G47" s="19"/>
    </row>
    <row r="48" spans="2:7" ht="30.95" customHeight="1">
      <c r="B48" s="16"/>
      <c r="C48" s="16"/>
      <c r="D48" s="16"/>
      <c r="E48" s="16"/>
      <c r="F48" s="16"/>
      <c r="G48" s="19"/>
    </row>
    <row r="49" spans="2:7" ht="30.95" customHeight="1">
      <c r="B49" s="7"/>
      <c r="C49" s="7"/>
      <c r="D49" s="7"/>
      <c r="E49" s="7"/>
      <c r="F49" s="7"/>
      <c r="G49" s="19"/>
    </row>
    <row r="50" spans="2:7" ht="30.95" customHeight="1">
      <c r="B50" s="20"/>
      <c r="C50" s="19"/>
      <c r="D50" s="19"/>
      <c r="E50" s="19"/>
      <c r="F50" s="19"/>
      <c r="G50" s="19"/>
    </row>
    <row r="51" spans="2:7" ht="30.95" customHeight="1">
      <c r="B51" s="20"/>
      <c r="C51" s="19"/>
      <c r="D51" s="19"/>
      <c r="E51" s="19"/>
      <c r="F51" s="19"/>
      <c r="G51" s="19"/>
    </row>
    <row r="52" spans="2:7" ht="30.95" customHeight="1">
      <c r="B52" s="20"/>
      <c r="C52" s="19"/>
      <c r="D52" s="19"/>
      <c r="E52" s="19"/>
      <c r="F52" s="19"/>
      <c r="G52" s="19"/>
    </row>
    <row r="53" spans="2:7" ht="30.95" customHeight="1">
      <c r="B53" s="20"/>
      <c r="C53" s="19"/>
      <c r="D53" s="19"/>
      <c r="E53" s="19"/>
      <c r="F53" s="19"/>
      <c r="G53" s="19"/>
    </row>
    <row r="54" spans="2:7" ht="30.95" customHeight="1">
      <c r="B54" s="20"/>
      <c r="C54" s="19"/>
      <c r="D54" s="19"/>
      <c r="E54" s="19"/>
      <c r="F54" s="19"/>
      <c r="G54" s="19"/>
    </row>
    <row r="55" spans="2:7" ht="30.95" customHeight="1">
      <c r="B55" s="23"/>
      <c r="C55" s="18"/>
      <c r="D55" s="18"/>
      <c r="E55" s="18"/>
      <c r="F55" s="18"/>
      <c r="G55" s="19"/>
    </row>
    <row r="56" spans="2:7" ht="30.95" customHeight="1">
      <c r="B56" s="20"/>
      <c r="C56" s="19"/>
      <c r="D56" s="19"/>
      <c r="E56" s="19"/>
      <c r="F56" s="19"/>
      <c r="G56" s="19"/>
    </row>
    <row r="57" spans="2:7" ht="30.95" customHeight="1">
      <c r="B57" s="20"/>
      <c r="C57" s="19"/>
      <c r="D57" s="19"/>
      <c r="E57" s="19"/>
      <c r="F57" s="19"/>
      <c r="G57" s="19"/>
    </row>
    <row r="58" spans="2:7" ht="30.95" customHeight="1">
      <c r="B58" s="21"/>
      <c r="C58" s="19"/>
      <c r="D58" s="19"/>
      <c r="E58" s="19"/>
      <c r="F58" s="19"/>
      <c r="G58" s="19"/>
    </row>
    <row r="59" spans="2:7" ht="15">
      <c r="G59" s="19"/>
    </row>
    <row r="60" spans="2:7" ht="15">
      <c r="G60" s="19"/>
    </row>
    <row r="61" spans="2:7" ht="15">
      <c r="G61" s="19"/>
    </row>
    <row r="62" spans="2:7" ht="15">
      <c r="G62" s="19"/>
    </row>
    <row r="63" spans="2:7" ht="15">
      <c r="G63" s="19"/>
    </row>
    <row r="64" spans="2:7" ht="15">
      <c r="G64" s="19"/>
    </row>
    <row r="65" spans="7:7" ht="15">
      <c r="G65" s="19"/>
    </row>
    <row r="66" spans="7:7" ht="15">
      <c r="G66" s="19"/>
    </row>
    <row r="67" spans="7:7" ht="15">
      <c r="G67" s="19"/>
    </row>
    <row r="68" spans="7:7" ht="15">
      <c r="G68" s="19"/>
    </row>
    <row r="69" spans="7:7" ht="15">
      <c r="G69" s="19"/>
    </row>
    <row r="70" spans="7:7" ht="15">
      <c r="G70" s="19"/>
    </row>
    <row r="71" spans="7:7" ht="15">
      <c r="G71" s="19"/>
    </row>
    <row r="72" spans="7:7" ht="15">
      <c r="G72" s="19"/>
    </row>
    <row r="73" spans="7:7" ht="15">
      <c r="G73" s="19"/>
    </row>
    <row r="74" spans="7:7" ht="15">
      <c r="G74" s="19"/>
    </row>
    <row r="75" spans="7:7" ht="15">
      <c r="G75" s="19"/>
    </row>
    <row r="76" spans="7:7" ht="15">
      <c r="G76" s="19"/>
    </row>
    <row r="77" spans="7:7" ht="15">
      <c r="G77" s="19"/>
    </row>
    <row r="78" spans="7:7" ht="15">
      <c r="G78" s="19"/>
    </row>
    <row r="79" spans="7:7" ht="15">
      <c r="G79" s="19"/>
    </row>
    <row r="80" spans="7:7" ht="15">
      <c r="G80" s="19"/>
    </row>
    <row r="81" spans="7:7" ht="15">
      <c r="G81" s="19"/>
    </row>
    <row r="82" spans="7:7" ht="15">
      <c r="G82" s="19"/>
    </row>
    <row r="83" spans="7:7" ht="15">
      <c r="G83" s="19"/>
    </row>
    <row r="84" spans="7:7" ht="15">
      <c r="G84" s="19"/>
    </row>
    <row r="85" spans="7:7" ht="15">
      <c r="G85" s="19"/>
    </row>
    <row r="86" spans="7:7" ht="15">
      <c r="G86" s="19"/>
    </row>
    <row r="87" spans="7:7" ht="15.75">
      <c r="G87" s="34"/>
    </row>
    <row r="88" spans="7:7" ht="15.75">
      <c r="G88" s="18"/>
    </row>
    <row r="89" spans="7:7" ht="15">
      <c r="G89" s="19"/>
    </row>
    <row r="90" spans="7:7" ht="15.75">
      <c r="G90" s="18"/>
    </row>
    <row r="91" spans="7:7" ht="15">
      <c r="G91" s="19"/>
    </row>
    <row r="92" spans="7:7" ht="15">
      <c r="G92" s="19"/>
    </row>
    <row r="93" spans="7:7" ht="15">
      <c r="G93" s="19"/>
    </row>
    <row r="96" spans="7:7" ht="15.75">
      <c r="G96" s="22"/>
    </row>
    <row r="97" spans="7:7">
      <c r="G97" s="16"/>
    </row>
    <row r="98" spans="7:7" ht="15">
      <c r="G98" s="7"/>
    </row>
    <row r="99" spans="7:7" ht="15">
      <c r="G99" s="19"/>
    </row>
    <row r="100" spans="7:7" ht="15">
      <c r="G100" s="19"/>
    </row>
    <row r="101" spans="7:7" ht="15">
      <c r="G101" s="19"/>
    </row>
    <row r="102" spans="7:7" ht="15">
      <c r="G102" s="19"/>
    </row>
    <row r="103" spans="7:7" ht="15">
      <c r="G103" s="19"/>
    </row>
    <row r="104" spans="7:7" ht="15.75">
      <c r="G104" s="18"/>
    </row>
    <row r="105" spans="7:7" ht="15">
      <c r="G105" s="19"/>
    </row>
    <row r="106" spans="7:7" ht="15">
      <c r="G106" s="19"/>
    </row>
    <row r="107" spans="7:7" ht="15">
      <c r="G107" s="19"/>
    </row>
  </sheetData>
  <mergeCells count="1">
    <mergeCell ref="B2:F4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blackAndWhite="1" r:id="rId1"/>
  <headerFooter alignWithMargins="0">
    <oddHeader xml:space="preserve">&amp;L
</oddHead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0"/>
  <sheetViews>
    <sheetView showGridLines="0" tabSelected="1" view="pageLayout" topLeftCell="A58" zoomScaleNormal="100" workbookViewId="0">
      <selection activeCell="B3" sqref="B3:G5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3" spans="2:7">
      <c r="B3" s="338" t="s">
        <v>147</v>
      </c>
      <c r="C3" s="338"/>
      <c r="D3" s="338"/>
      <c r="E3" s="338"/>
      <c r="F3" s="338"/>
      <c r="G3" s="338"/>
    </row>
    <row r="4" spans="2:7">
      <c r="B4" s="338"/>
      <c r="C4" s="338"/>
      <c r="D4" s="338"/>
      <c r="E4" s="338"/>
      <c r="F4" s="338"/>
      <c r="G4" s="338"/>
    </row>
    <row r="5" spans="2:7">
      <c r="B5" s="338"/>
      <c r="C5" s="338"/>
      <c r="D5" s="338"/>
      <c r="E5" s="338"/>
      <c r="F5" s="338"/>
      <c r="G5" s="338"/>
    </row>
    <row r="8" spans="2:7" ht="8.25" customHeight="1" thickBot="1"/>
    <row r="9" spans="2:7" ht="30" customHeight="1" thickBot="1">
      <c r="B9" s="340" t="s">
        <v>168</v>
      </c>
      <c r="C9" s="341"/>
      <c r="D9" s="341"/>
      <c r="E9" s="341"/>
      <c r="F9" s="341"/>
      <c r="G9" s="342"/>
    </row>
    <row r="10" spans="2:7">
      <c r="B10" s="16"/>
      <c r="C10" s="16"/>
      <c r="D10" s="16"/>
      <c r="E10" s="16"/>
      <c r="F10" s="16"/>
      <c r="G10" s="16"/>
    </row>
    <row r="11" spans="2:7" ht="40.5" customHeight="1">
      <c r="B11" s="108" t="s">
        <v>31</v>
      </c>
      <c r="C11" s="108" t="s">
        <v>111</v>
      </c>
      <c r="G11" s="295"/>
    </row>
    <row r="12" spans="2:7" ht="27.95" customHeight="1">
      <c r="B12" s="29" t="s">
        <v>33</v>
      </c>
      <c r="C12" s="28">
        <v>3</v>
      </c>
    </row>
    <row r="13" spans="2:7" ht="27.95" customHeight="1">
      <c r="B13" s="29" t="s">
        <v>34</v>
      </c>
      <c r="C13" s="28">
        <v>2</v>
      </c>
    </row>
    <row r="14" spans="2:7" ht="27.95" customHeight="1">
      <c r="B14" s="29" t="s">
        <v>35</v>
      </c>
      <c r="C14" s="70">
        <v>1</v>
      </c>
    </row>
    <row r="15" spans="2:7" ht="27.95" customHeight="1">
      <c r="B15" s="29" t="s">
        <v>36</v>
      </c>
      <c r="C15" s="70">
        <v>4</v>
      </c>
    </row>
    <row r="16" spans="2:7" ht="27.95" customHeight="1">
      <c r="B16" s="29" t="s">
        <v>37</v>
      </c>
      <c r="C16" s="28">
        <v>2</v>
      </c>
    </row>
    <row r="17" spans="2:3" ht="27.95" customHeight="1">
      <c r="B17" s="29" t="s">
        <v>38</v>
      </c>
      <c r="C17" s="28">
        <v>2</v>
      </c>
    </row>
    <row r="18" spans="2:3" ht="27.95" customHeight="1">
      <c r="B18" s="29" t="s">
        <v>39</v>
      </c>
      <c r="C18" s="28">
        <v>0</v>
      </c>
    </row>
    <row r="19" spans="2:3" ht="27.95" customHeight="1">
      <c r="B19" s="29" t="s">
        <v>40</v>
      </c>
      <c r="C19" s="28">
        <v>0</v>
      </c>
    </row>
    <row r="20" spans="2:3" ht="27.95" customHeight="1">
      <c r="B20" s="29" t="s">
        <v>41</v>
      </c>
      <c r="C20" s="28">
        <v>1</v>
      </c>
    </row>
    <row r="21" spans="2:3" ht="27.95" customHeight="1">
      <c r="B21" s="29" t="s">
        <v>42</v>
      </c>
      <c r="C21" s="28">
        <v>1</v>
      </c>
    </row>
    <row r="22" spans="2:3" ht="27.95" customHeight="1">
      <c r="B22" s="29" t="s">
        <v>43</v>
      </c>
      <c r="C22" s="28">
        <v>1</v>
      </c>
    </row>
    <row r="23" spans="2:3" ht="27.95" customHeight="1">
      <c r="B23" s="29" t="s">
        <v>44</v>
      </c>
      <c r="C23" s="28">
        <v>0</v>
      </c>
    </row>
    <row r="24" spans="2:3" ht="27.95" customHeight="1">
      <c r="B24" s="29" t="s">
        <v>45</v>
      </c>
      <c r="C24" s="28">
        <v>0</v>
      </c>
    </row>
    <row r="25" spans="2:3" ht="27.95" customHeight="1">
      <c r="B25" s="29" t="s">
        <v>46</v>
      </c>
      <c r="C25" s="28">
        <v>0</v>
      </c>
    </row>
    <row r="26" spans="2:3" ht="27.95" customHeight="1">
      <c r="B26" s="29" t="s">
        <v>47</v>
      </c>
      <c r="C26" s="28">
        <v>0</v>
      </c>
    </row>
    <row r="27" spans="2:3" ht="27.95" customHeight="1">
      <c r="B27" s="29" t="s">
        <v>48</v>
      </c>
      <c r="C27" s="28">
        <v>0</v>
      </c>
    </row>
    <row r="28" spans="2:3" ht="27.95" customHeight="1">
      <c r="B28" s="29" t="s">
        <v>49</v>
      </c>
      <c r="C28" s="28">
        <v>0</v>
      </c>
    </row>
    <row r="29" spans="2:3" ht="27.95" customHeight="1">
      <c r="B29" s="29" t="s">
        <v>50</v>
      </c>
      <c r="C29" s="28">
        <v>0</v>
      </c>
    </row>
    <row r="30" spans="2:3" ht="27.95" customHeight="1">
      <c r="B30" s="29" t="s">
        <v>51</v>
      </c>
      <c r="C30" s="28">
        <v>1</v>
      </c>
    </row>
    <row r="31" spans="2:3" ht="27.95" customHeight="1">
      <c r="B31" s="29" t="s">
        <v>52</v>
      </c>
      <c r="C31" s="28">
        <v>0</v>
      </c>
    </row>
    <row r="32" spans="2:3" ht="27.95" customHeight="1">
      <c r="B32" s="29" t="s">
        <v>53</v>
      </c>
      <c r="C32" s="28">
        <v>2</v>
      </c>
    </row>
    <row r="33" spans="2:9" ht="27.95" customHeight="1">
      <c r="B33" s="29" t="s">
        <v>54</v>
      </c>
      <c r="C33" s="70">
        <v>7</v>
      </c>
    </row>
    <row r="34" spans="2:9" ht="27.95" customHeight="1">
      <c r="B34" s="29" t="s">
        <v>55</v>
      </c>
      <c r="C34" s="28">
        <v>3</v>
      </c>
    </row>
    <row r="35" spans="2:9" ht="27.95" customHeight="1">
      <c r="B35" s="30" t="s">
        <v>56</v>
      </c>
      <c r="C35" s="28">
        <v>6</v>
      </c>
    </row>
    <row r="36" spans="2:9" s="35" customFormat="1" ht="12.75" customHeight="1" thickBot="1">
      <c r="B36" s="158"/>
      <c r="C36" s="159"/>
    </row>
    <row r="37" spans="2:9" ht="27.95" customHeight="1" thickTop="1">
      <c r="B37" s="160" t="s">
        <v>5</v>
      </c>
      <c r="C37" s="182">
        <f>SUM(C12:C36)</f>
        <v>36</v>
      </c>
    </row>
    <row r="38" spans="2:9" ht="27.95" customHeight="1">
      <c r="B38" s="17"/>
      <c r="C38" s="18"/>
      <c r="D38" s="18"/>
      <c r="E38" s="18"/>
      <c r="F38" s="18"/>
      <c r="G38" s="19"/>
    </row>
    <row r="39" spans="2:9" ht="15" customHeight="1">
      <c r="B39" s="20"/>
      <c r="C39" s="19"/>
      <c r="D39" s="19"/>
      <c r="E39" s="19"/>
      <c r="F39" s="19"/>
      <c r="G39" s="19"/>
    </row>
    <row r="40" spans="2:9" ht="15.75" customHeight="1">
      <c r="B40" s="20"/>
      <c r="C40" s="19"/>
      <c r="D40" s="19"/>
      <c r="E40" s="19"/>
      <c r="F40" s="19"/>
      <c r="G40" s="19"/>
    </row>
    <row r="41" spans="2:9" ht="30.95" customHeight="1">
      <c r="B41" s="339" t="s">
        <v>169</v>
      </c>
      <c r="C41" s="339"/>
      <c r="D41" s="339"/>
      <c r="E41" s="339"/>
      <c r="F41" s="339"/>
      <c r="G41" s="339"/>
      <c r="H41" s="219"/>
      <c r="I41" s="219"/>
    </row>
    <row r="42" spans="2:9" ht="16.5" customHeight="1">
      <c r="G42" s="19"/>
    </row>
    <row r="43" spans="2:9" ht="33" customHeight="1">
      <c r="B43" s="214" t="s">
        <v>58</v>
      </c>
      <c r="C43" s="215" t="s">
        <v>111</v>
      </c>
      <c r="G43" s="19"/>
    </row>
    <row r="44" spans="2:9" ht="33" customHeight="1">
      <c r="B44" s="302" t="s">
        <v>180</v>
      </c>
      <c r="C44" s="301">
        <v>1</v>
      </c>
      <c r="G44" s="19"/>
    </row>
    <row r="45" spans="2:9" ht="25.5" customHeight="1">
      <c r="B45" s="216" t="s">
        <v>114</v>
      </c>
      <c r="C45" s="217">
        <v>1</v>
      </c>
      <c r="D45" s="22"/>
      <c r="E45" s="22"/>
      <c r="F45" s="22"/>
      <c r="G45" s="19"/>
    </row>
    <row r="46" spans="2:9" ht="21.95" customHeight="1">
      <c r="B46" s="216" t="s">
        <v>59</v>
      </c>
      <c r="C46" s="161">
        <v>2</v>
      </c>
      <c r="D46" s="16"/>
      <c r="E46" s="16"/>
      <c r="F46" s="16"/>
      <c r="G46" s="19"/>
    </row>
    <row r="47" spans="2:9" ht="21.95" customHeight="1">
      <c r="B47" s="216" t="s">
        <v>60</v>
      </c>
      <c r="C47" s="162">
        <v>2</v>
      </c>
      <c r="D47" s="7"/>
      <c r="E47" s="7"/>
      <c r="F47" s="7"/>
      <c r="G47" s="19"/>
    </row>
    <row r="48" spans="2:9" ht="21.95" customHeight="1">
      <c r="B48" s="216" t="s">
        <v>61</v>
      </c>
      <c r="C48" s="162">
        <v>6</v>
      </c>
      <c r="D48" s="19"/>
      <c r="E48" s="19"/>
      <c r="F48" s="19"/>
      <c r="G48" s="19"/>
    </row>
    <row r="49" spans="2:7" ht="21.95" customHeight="1">
      <c r="B49" s="216" t="s">
        <v>62</v>
      </c>
      <c r="C49" s="162">
        <v>8</v>
      </c>
      <c r="D49" s="19"/>
      <c r="E49" s="19"/>
      <c r="F49" s="19"/>
      <c r="G49" s="19"/>
    </row>
    <row r="50" spans="2:7" ht="21.95" customHeight="1">
      <c r="B50" s="216" t="s">
        <v>63</v>
      </c>
      <c r="C50" s="163">
        <v>6</v>
      </c>
      <c r="D50" s="19"/>
      <c r="E50" s="19"/>
      <c r="F50" s="19"/>
      <c r="G50" s="19"/>
    </row>
    <row r="51" spans="2:7" ht="21.95" customHeight="1">
      <c r="B51" s="216" t="s">
        <v>64</v>
      </c>
      <c r="C51" s="161">
        <v>6</v>
      </c>
      <c r="D51" s="19"/>
      <c r="E51" s="19"/>
      <c r="F51" s="19"/>
      <c r="G51" s="19"/>
    </row>
    <row r="52" spans="2:7" ht="21.95" customHeight="1">
      <c r="B52" s="216" t="s">
        <v>65</v>
      </c>
      <c r="C52" s="161">
        <v>2</v>
      </c>
      <c r="D52" s="19"/>
      <c r="E52" s="19"/>
      <c r="F52" s="19"/>
      <c r="G52" s="19"/>
    </row>
    <row r="53" spans="2:7" ht="21.95" customHeight="1">
      <c r="B53" s="216" t="s">
        <v>66</v>
      </c>
      <c r="C53" s="161">
        <v>0</v>
      </c>
      <c r="D53" s="18"/>
      <c r="E53" s="18"/>
      <c r="F53" s="18"/>
      <c r="G53" s="19"/>
    </row>
    <row r="54" spans="2:7" ht="21.95" customHeight="1">
      <c r="B54" s="216" t="s">
        <v>67</v>
      </c>
      <c r="C54" s="161">
        <v>1</v>
      </c>
      <c r="D54" s="19"/>
      <c r="E54" s="19"/>
      <c r="F54" s="19"/>
      <c r="G54" s="19"/>
    </row>
    <row r="55" spans="2:7" ht="21.95" customHeight="1">
      <c r="B55" s="216" t="s">
        <v>68</v>
      </c>
      <c r="C55" s="161">
        <v>1</v>
      </c>
      <c r="D55" s="19"/>
      <c r="E55" s="19"/>
      <c r="F55" s="19"/>
      <c r="G55" s="19"/>
    </row>
    <row r="56" spans="2:7" ht="21.95" customHeight="1">
      <c r="B56" s="216" t="s">
        <v>69</v>
      </c>
      <c r="C56" s="161">
        <v>0</v>
      </c>
      <c r="D56" s="19"/>
      <c r="E56" s="19"/>
      <c r="F56" s="19"/>
      <c r="G56" s="19"/>
    </row>
    <row r="57" spans="2:7" ht="21.95" customHeight="1">
      <c r="B57" s="216" t="s">
        <v>70</v>
      </c>
      <c r="C57" s="161">
        <v>0</v>
      </c>
      <c r="G57" s="19"/>
    </row>
    <row r="58" spans="2:7" ht="21.95" customHeight="1">
      <c r="B58" s="216" t="s">
        <v>71</v>
      </c>
      <c r="C58" s="161">
        <v>0</v>
      </c>
      <c r="G58" s="19"/>
    </row>
    <row r="59" spans="2:7" ht="21.95" customHeight="1">
      <c r="B59" s="216" t="s">
        <v>72</v>
      </c>
      <c r="C59" s="161">
        <v>0</v>
      </c>
      <c r="G59" s="19"/>
    </row>
    <row r="60" spans="2:7" ht="21.95" customHeight="1">
      <c r="B60" s="216" t="s">
        <v>73</v>
      </c>
      <c r="C60" s="161">
        <v>0</v>
      </c>
      <c r="G60" s="19"/>
    </row>
    <row r="61" spans="2:7" ht="21.95" customHeight="1">
      <c r="B61" s="216" t="s">
        <v>107</v>
      </c>
      <c r="C61" s="161">
        <v>0</v>
      </c>
      <c r="G61" s="19"/>
    </row>
    <row r="62" spans="2:7" ht="21.95" customHeight="1">
      <c r="B62" s="164" t="s">
        <v>5</v>
      </c>
      <c r="C62" s="165">
        <f>SUM(C44:C61)</f>
        <v>36</v>
      </c>
      <c r="G62" s="19"/>
    </row>
    <row r="63" spans="2:7" ht="21.95" customHeight="1">
      <c r="G63" s="19"/>
    </row>
    <row r="64" spans="2:7" ht="9.75" customHeight="1" thickBot="1">
      <c r="G64" s="19"/>
    </row>
    <row r="65" spans="2:7" ht="57" customHeight="1">
      <c r="B65" s="345" t="s">
        <v>118</v>
      </c>
      <c r="C65" s="346"/>
      <c r="D65" s="59"/>
      <c r="G65" s="19"/>
    </row>
    <row r="66" spans="2:7" ht="13.5" customHeight="1">
      <c r="B66" s="347" t="s">
        <v>156</v>
      </c>
      <c r="C66" s="347"/>
      <c r="G66" s="19"/>
    </row>
    <row r="67" spans="2:7" ht="21.95" customHeight="1">
      <c r="B67" s="212" t="s">
        <v>119</v>
      </c>
      <c r="C67" s="213" t="s">
        <v>103</v>
      </c>
      <c r="G67" s="19"/>
    </row>
    <row r="68" spans="2:7" ht="27" customHeight="1">
      <c r="B68" s="51" t="s">
        <v>101</v>
      </c>
      <c r="C68" s="52">
        <v>27</v>
      </c>
      <c r="G68" s="19"/>
    </row>
    <row r="69" spans="2:7" ht="21.95" customHeight="1">
      <c r="B69" s="53" t="s">
        <v>102</v>
      </c>
      <c r="C69" s="54">
        <v>9</v>
      </c>
      <c r="G69" s="19"/>
    </row>
    <row r="70" spans="2:7" ht="21.95" customHeight="1">
      <c r="G70" s="19"/>
    </row>
    <row r="71" spans="2:7" ht="15.75" thickBot="1">
      <c r="G71" s="19"/>
    </row>
    <row r="72" spans="2:7" ht="15.75" thickBot="1">
      <c r="B72" s="343" t="s">
        <v>106</v>
      </c>
      <c r="C72" s="344"/>
      <c r="G72" s="19"/>
    </row>
    <row r="73" spans="2:7" ht="15">
      <c r="B73" s="55" t="s">
        <v>14</v>
      </c>
      <c r="C73" s="56">
        <v>32</v>
      </c>
      <c r="G73" s="19"/>
    </row>
    <row r="74" spans="2:7" ht="15.75" thickBot="1">
      <c r="B74" s="57" t="s">
        <v>15</v>
      </c>
      <c r="C74" s="58">
        <v>4</v>
      </c>
      <c r="G74" s="19"/>
    </row>
    <row r="75" spans="2:7" ht="27.75" customHeight="1">
      <c r="G75" s="19"/>
    </row>
    <row r="76" spans="2:7" ht="15">
      <c r="G76" s="19"/>
    </row>
    <row r="77" spans="2:7" ht="15">
      <c r="G77" s="19"/>
    </row>
    <row r="78" spans="2:7" ht="15">
      <c r="G78" s="19"/>
    </row>
    <row r="79" spans="2:7" ht="15">
      <c r="G79" s="19"/>
    </row>
    <row r="80" spans="2:7" ht="15.75">
      <c r="G80" s="34"/>
    </row>
    <row r="81" spans="7:7" ht="15.75">
      <c r="G81" s="18"/>
    </row>
    <row r="82" spans="7:7" ht="15">
      <c r="G82" s="19"/>
    </row>
    <row r="83" spans="7:7" ht="15.75">
      <c r="G83" s="18"/>
    </row>
    <row r="84" spans="7:7" ht="15">
      <c r="G84" s="19"/>
    </row>
    <row r="85" spans="7:7" ht="15">
      <c r="G85" s="19"/>
    </row>
    <row r="86" spans="7:7" ht="15">
      <c r="G86" s="19"/>
    </row>
    <row r="89" spans="7:7" ht="15.75">
      <c r="G89" s="22"/>
    </row>
    <row r="90" spans="7:7">
      <c r="G90" s="16"/>
    </row>
    <row r="91" spans="7:7" ht="15">
      <c r="G91" s="7"/>
    </row>
    <row r="92" spans="7:7" ht="15">
      <c r="G92" s="19"/>
    </row>
    <row r="93" spans="7:7" ht="15">
      <c r="G93" s="19"/>
    </row>
    <row r="94" spans="7:7" ht="15">
      <c r="G94" s="19"/>
    </row>
    <row r="95" spans="7:7" ht="15">
      <c r="G95" s="19"/>
    </row>
    <row r="96" spans="7:7" ht="15">
      <c r="G96" s="19"/>
    </row>
    <row r="97" spans="7:7" ht="15.75">
      <c r="G97" s="18"/>
    </row>
    <row r="98" spans="7:7" ht="15">
      <c r="G98" s="19"/>
    </row>
    <row r="99" spans="7:7" ht="15">
      <c r="G99" s="19"/>
    </row>
    <row r="100" spans="7:7" ht="15">
      <c r="G100" s="19"/>
    </row>
  </sheetData>
  <mergeCells count="6">
    <mergeCell ref="B3:G5"/>
    <mergeCell ref="B41:G41"/>
    <mergeCell ref="B9:G9"/>
    <mergeCell ref="B72:C72"/>
    <mergeCell ref="B65:C65"/>
    <mergeCell ref="B66:C66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portrait" blackAndWhite="1" r:id="rId1"/>
  <headerFooter alignWithMargins="0">
    <oddHeader xml:space="preserve">&amp;L
</oddHeader>
  </headerFooter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43"/>
  <sheetViews>
    <sheetView showGridLines="0" view="pageLayout" zoomScaleNormal="100" workbookViewId="0">
      <selection activeCell="B5" sqref="B5"/>
    </sheetView>
  </sheetViews>
  <sheetFormatPr baseColWidth="10" defaultRowHeight="12.75"/>
  <cols>
    <col min="1" max="1" width="9" style="15" customWidth="1"/>
    <col min="2" max="2" width="57.85546875" style="15" customWidth="1"/>
    <col min="3" max="3" width="41.85546875" style="15" customWidth="1"/>
    <col min="4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3" spans="2:7" ht="26.25">
      <c r="B3" s="218" t="s">
        <v>148</v>
      </c>
      <c r="C3" s="218"/>
    </row>
    <row r="4" spans="2:7" ht="26.25">
      <c r="B4" s="218"/>
      <c r="C4" s="218"/>
    </row>
    <row r="5" spans="2:7" ht="12.75" customHeight="1">
      <c r="B5" s="218"/>
      <c r="C5" s="218"/>
      <c r="D5" s="227"/>
      <c r="E5" s="227"/>
      <c r="F5" s="227"/>
      <c r="G5" s="227"/>
    </row>
    <row r="6" spans="2:7" ht="12.75" customHeight="1" thickBot="1">
      <c r="D6" s="227"/>
      <c r="E6" s="227"/>
      <c r="F6" s="227"/>
      <c r="G6" s="227"/>
    </row>
    <row r="7" spans="2:7" ht="12.75" hidden="1" customHeight="1">
      <c r="D7" s="227"/>
      <c r="E7" s="227"/>
      <c r="F7" s="227"/>
      <c r="G7" s="227"/>
    </row>
    <row r="8" spans="2:7" ht="1.5" hidden="1" customHeight="1"/>
    <row r="9" spans="2:7" ht="29.25" hidden="1" customHeight="1"/>
    <row r="10" spans="2:7" ht="19.5" customHeight="1">
      <c r="B10" s="308" t="s">
        <v>81</v>
      </c>
      <c r="C10" s="304" t="s">
        <v>82</v>
      </c>
    </row>
    <row r="11" spans="2:7" ht="24.75" customHeight="1">
      <c r="B11" s="309" t="s">
        <v>83</v>
      </c>
      <c r="C11" s="305" t="s">
        <v>191</v>
      </c>
      <c r="G11" s="295"/>
    </row>
    <row r="12" spans="2:7" ht="27.95" customHeight="1">
      <c r="B12" s="310" t="s">
        <v>84</v>
      </c>
      <c r="C12" s="306">
        <v>343</v>
      </c>
    </row>
    <row r="13" spans="2:7" ht="27.95" customHeight="1">
      <c r="B13" s="310" t="s">
        <v>85</v>
      </c>
      <c r="C13" s="306">
        <v>362</v>
      </c>
    </row>
    <row r="14" spans="2:7" ht="27.95" customHeight="1">
      <c r="B14" s="310" t="s">
        <v>86</v>
      </c>
      <c r="C14" s="306">
        <v>1</v>
      </c>
    </row>
    <row r="15" spans="2:7" ht="27.95" customHeight="1">
      <c r="B15" s="310" t="s">
        <v>87</v>
      </c>
      <c r="C15" s="306">
        <v>123</v>
      </c>
    </row>
    <row r="16" spans="2:7" ht="27.95" customHeight="1" thickBot="1">
      <c r="B16" s="311" t="s">
        <v>88</v>
      </c>
      <c r="C16" s="307">
        <v>36</v>
      </c>
    </row>
    <row r="17" spans="2:3" ht="4.5" customHeight="1" thickBot="1">
      <c r="B17" s="131"/>
      <c r="C17" s="132"/>
    </row>
    <row r="18" spans="2:3" ht="33.75" customHeight="1" thickBot="1">
      <c r="B18" s="222" t="s">
        <v>100</v>
      </c>
      <c r="C18" s="223" t="s">
        <v>170</v>
      </c>
    </row>
    <row r="19" spans="2:3" ht="3.75" customHeight="1" thickBot="1">
      <c r="B19" s="133"/>
      <c r="C19" s="134"/>
    </row>
    <row r="20" spans="2:3" ht="27.95" customHeight="1">
      <c r="B20" s="40" t="s">
        <v>89</v>
      </c>
      <c r="C20" s="41" t="s">
        <v>82</v>
      </c>
    </row>
    <row r="21" spans="2:3" ht="27.95" customHeight="1">
      <c r="B21" s="36" t="s">
        <v>90</v>
      </c>
      <c r="C21" s="42">
        <v>480</v>
      </c>
    </row>
    <row r="22" spans="2:3" ht="27.95" customHeight="1">
      <c r="B22" s="36" t="s">
        <v>91</v>
      </c>
      <c r="C22" s="42">
        <v>1</v>
      </c>
    </row>
    <row r="23" spans="2:3" ht="27.95" customHeight="1">
      <c r="B23" s="47" t="s">
        <v>92</v>
      </c>
      <c r="C23" s="49">
        <v>53</v>
      </c>
    </row>
    <row r="24" spans="2:3" ht="27.95" customHeight="1">
      <c r="B24" s="48" t="s">
        <v>93</v>
      </c>
      <c r="C24" s="50">
        <v>0</v>
      </c>
    </row>
    <row r="25" spans="2:3" ht="27.95" customHeight="1">
      <c r="B25" s="48" t="s">
        <v>94</v>
      </c>
      <c r="C25" s="50">
        <v>3</v>
      </c>
    </row>
    <row r="26" spans="2:3" ht="27.95" customHeight="1">
      <c r="B26" s="48" t="s">
        <v>95</v>
      </c>
      <c r="C26" s="50">
        <v>1</v>
      </c>
    </row>
    <row r="27" spans="2:3" ht="27.95" customHeight="1">
      <c r="B27" s="48" t="s">
        <v>125</v>
      </c>
      <c r="C27" s="50">
        <v>0</v>
      </c>
    </row>
    <row r="28" spans="2:3" ht="32.25" customHeight="1" thickBot="1">
      <c r="B28" s="220"/>
      <c r="C28" s="221"/>
    </row>
    <row r="29" spans="2:3" ht="10.5" customHeight="1" thickBot="1">
      <c r="B29" s="135"/>
      <c r="C29" s="136"/>
    </row>
    <row r="30" spans="2:3" ht="22.5" customHeight="1" thickBot="1">
      <c r="B30" s="43" t="s">
        <v>112</v>
      </c>
      <c r="C30" s="44">
        <f>C21+C23+C25+C26+C27+C22+C24</f>
        <v>538</v>
      </c>
    </row>
    <row r="31" spans="2:3" ht="6.75" customHeight="1" thickBot="1">
      <c r="B31" s="137"/>
      <c r="C31" s="138"/>
    </row>
    <row r="32" spans="2:3" ht="25.5" customHeight="1" thickBot="1">
      <c r="B32" s="289" t="s">
        <v>154</v>
      </c>
      <c r="C32" s="224" t="s">
        <v>171</v>
      </c>
    </row>
    <row r="33" spans="2:3" ht="15.75" customHeight="1" thickBot="1">
      <c r="B33" s="139"/>
      <c r="C33" s="134"/>
    </row>
    <row r="34" spans="2:3" ht="19.5" customHeight="1">
      <c r="B34" s="225" t="s">
        <v>96</v>
      </c>
      <c r="C34" s="226" t="s">
        <v>17</v>
      </c>
    </row>
    <row r="35" spans="2:3" ht="27.95" customHeight="1">
      <c r="B35" s="36" t="s">
        <v>97</v>
      </c>
      <c r="C35" s="37">
        <v>89</v>
      </c>
    </row>
    <row r="36" spans="2:3" ht="25.5" customHeight="1">
      <c r="B36" s="36" t="s">
        <v>98</v>
      </c>
      <c r="C36" s="37">
        <v>130</v>
      </c>
    </row>
    <row r="37" spans="2:3" ht="24.75" customHeight="1" thickBot="1">
      <c r="B37" s="38" t="s">
        <v>99</v>
      </c>
      <c r="C37" s="39">
        <v>56</v>
      </c>
    </row>
    <row r="38" spans="2:3" ht="12.75" customHeight="1" thickBot="1">
      <c r="B38" s="135"/>
      <c r="C38" s="136"/>
    </row>
    <row r="39" spans="2:3" ht="30" customHeight="1" thickBot="1">
      <c r="B39" s="43" t="s">
        <v>5</v>
      </c>
      <c r="C39" s="140">
        <f>SUM(C35:C38)</f>
        <v>275</v>
      </c>
    </row>
    <row r="40" spans="2:3" ht="27.95" customHeight="1">
      <c r="B40" s="17"/>
      <c r="C40" s="18"/>
    </row>
    <row r="41" spans="2:3" ht="27.95" customHeight="1">
      <c r="B41" s="20"/>
      <c r="C41" s="19"/>
    </row>
    <row r="42" spans="2:3" ht="27.95" customHeight="1">
      <c r="B42" s="17"/>
      <c r="C42" s="17"/>
    </row>
    <row r="43" spans="2:3" ht="27.95" customHeight="1">
      <c r="B43" s="20"/>
      <c r="C43" s="19"/>
    </row>
  </sheetData>
  <printOptions horizontalCentered="1"/>
  <pageMargins left="0.23622047244094491" right="0.23622047244094491" top="0.74803149606299213" bottom="0.74803149606299213" header="0.31496062992125984" footer="0.31496062992125984"/>
  <pageSetup scale="75" orientation="portrait" blackAndWhite="1" r:id="rId1"/>
  <headerFooter alignWithMargins="0">
    <oddHeader xml:space="preserve">&amp;L
</oddHead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5"/>
  <sheetViews>
    <sheetView showGridLines="0" view="pageLayout" zoomScale="75" zoomScaleNormal="50" zoomScaleSheetLayoutView="75" zoomScalePageLayoutView="75" workbookViewId="0">
      <selection activeCell="B4" sqref="B4:K5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38" t="s">
        <v>149</v>
      </c>
      <c r="C4" s="338"/>
      <c r="D4" s="338"/>
      <c r="E4" s="338"/>
      <c r="F4" s="338"/>
      <c r="G4" s="338"/>
      <c r="H4" s="338"/>
      <c r="I4" s="338"/>
      <c r="J4" s="338"/>
      <c r="K4" s="338"/>
    </row>
    <row r="5" spans="2:16">
      <c r="B5" s="338"/>
      <c r="C5" s="338"/>
      <c r="D5" s="338"/>
      <c r="E5" s="338"/>
      <c r="F5" s="338"/>
      <c r="G5" s="338"/>
      <c r="H5" s="338"/>
      <c r="I5" s="338"/>
      <c r="J5" s="338"/>
      <c r="K5" s="338"/>
    </row>
    <row r="9" spans="2:16" ht="30.75" customHeight="1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1" spans="2:16">
      <c r="B11" s="4"/>
      <c r="C11" s="4"/>
      <c r="G11" s="299"/>
    </row>
    <row r="12" spans="2:16" ht="36" customHeight="1">
      <c r="B12" s="13" t="s">
        <v>0</v>
      </c>
      <c r="C12" s="90" t="s">
        <v>29</v>
      </c>
      <c r="E12" s="146">
        <v>100</v>
      </c>
    </row>
    <row r="13" spans="2:16" ht="36" customHeight="1">
      <c r="B13" s="141" t="s">
        <v>172</v>
      </c>
      <c r="C13" s="142">
        <v>329</v>
      </c>
    </row>
    <row r="14" spans="2:16" ht="30.95" customHeight="1">
      <c r="B14" s="143" t="s">
        <v>159</v>
      </c>
      <c r="C14" s="268">
        <v>338</v>
      </c>
    </row>
    <row r="15" spans="2:16" ht="12.75" customHeight="1" thickBot="1">
      <c r="B15" s="129"/>
      <c r="C15" s="142"/>
    </row>
    <row r="16" spans="2:16" ht="60" customHeight="1" thickTop="1">
      <c r="B16" s="144" t="s">
        <v>20</v>
      </c>
      <c r="C16" s="145">
        <f>(C13*E12/C14)-100</f>
        <v>-2.6627218934911241</v>
      </c>
    </row>
    <row r="21" spans="2:3" ht="15.75" thickBot="1"/>
    <row r="22" spans="2:3">
      <c r="B22" s="72" t="s">
        <v>115</v>
      </c>
      <c r="C22" s="76">
        <v>158</v>
      </c>
    </row>
    <row r="23" spans="2:3">
      <c r="B23" s="73" t="s">
        <v>126</v>
      </c>
      <c r="C23" s="77">
        <v>171</v>
      </c>
    </row>
    <row r="24" spans="2:3">
      <c r="B24" s="73" t="s">
        <v>116</v>
      </c>
      <c r="C24" s="77"/>
    </row>
    <row r="25" spans="2:3" ht="15.75" thickBot="1">
      <c r="B25" s="74" t="s">
        <v>124</v>
      </c>
      <c r="C25" s="78"/>
    </row>
    <row r="26" spans="2:3">
      <c r="C26" s="7">
        <f>SUM(C22:C25)</f>
        <v>329</v>
      </c>
    </row>
    <row r="38" spans="1:11" ht="33.75" customHeight="1"/>
    <row r="41" spans="1:11">
      <c r="A41" s="348" t="s">
        <v>136</v>
      </c>
      <c r="B41" s="348"/>
      <c r="C41" s="348"/>
      <c r="D41" s="348"/>
      <c r="E41" s="348"/>
      <c r="F41" s="348"/>
      <c r="G41" s="348"/>
      <c r="H41" s="348"/>
    </row>
    <row r="42" spans="1:11">
      <c r="A42" s="348"/>
      <c r="B42" s="348"/>
      <c r="C42" s="348"/>
      <c r="D42" s="348"/>
      <c r="E42" s="348"/>
      <c r="F42" s="348"/>
      <c r="G42" s="348"/>
      <c r="H42" s="348"/>
    </row>
    <row r="43" spans="1:11">
      <c r="A43" s="348"/>
      <c r="B43" s="348"/>
      <c r="C43" s="348"/>
      <c r="D43" s="348"/>
      <c r="E43" s="348"/>
      <c r="F43" s="348"/>
      <c r="G43" s="348"/>
      <c r="H43" s="348"/>
    </row>
    <row r="45" spans="1:11" ht="15" customHeight="1">
      <c r="C45" s="228"/>
      <c r="D45" s="228"/>
      <c r="E45" s="228"/>
      <c r="F45" s="228"/>
      <c r="G45" s="228"/>
      <c r="H45" s="228"/>
      <c r="I45" s="228"/>
      <c r="J45" s="228"/>
      <c r="K45" s="228"/>
    </row>
    <row r="46" spans="1:11" ht="15" customHeight="1">
      <c r="C46" s="228"/>
      <c r="D46" s="228"/>
      <c r="E46" s="228"/>
      <c r="F46" s="228"/>
      <c r="G46" s="228"/>
      <c r="H46" s="228"/>
      <c r="I46" s="228"/>
      <c r="J46" s="228"/>
      <c r="K46" s="228"/>
    </row>
    <row r="49" spans="2:11" ht="18">
      <c r="C49" s="183" t="s">
        <v>156</v>
      </c>
    </row>
    <row r="50" spans="2:11" ht="15.75" thickBot="1"/>
    <row r="51" spans="2:11" ht="18">
      <c r="B51" s="185" t="s">
        <v>137</v>
      </c>
      <c r="C51" s="186">
        <v>307</v>
      </c>
    </row>
    <row r="52" spans="2:11" ht="18">
      <c r="B52" s="187"/>
      <c r="C52" s="188"/>
    </row>
    <row r="53" spans="2:11" ht="18">
      <c r="B53" s="187" t="s">
        <v>138</v>
      </c>
      <c r="C53" s="188">
        <v>220</v>
      </c>
    </row>
    <row r="54" spans="2:11" ht="18">
      <c r="B54" s="187"/>
      <c r="C54" s="188"/>
    </row>
    <row r="55" spans="2:11" ht="18.75" thickBot="1">
      <c r="B55" s="189" t="s">
        <v>139</v>
      </c>
      <c r="C55" s="190">
        <v>18</v>
      </c>
    </row>
    <row r="56" spans="2:11" ht="18">
      <c r="B56" s="183"/>
      <c r="C56" s="183"/>
    </row>
    <row r="57" spans="2:11">
      <c r="B57" s="338" t="s">
        <v>92</v>
      </c>
      <c r="C57" s="338"/>
      <c r="D57" s="338"/>
      <c r="E57" s="338"/>
      <c r="F57" s="338"/>
      <c r="G57" s="338"/>
      <c r="H57" s="338"/>
      <c r="I57" s="338"/>
    </row>
    <row r="58" spans="2:11" ht="15" customHeight="1">
      <c r="B58" s="338"/>
      <c r="C58" s="338"/>
      <c r="D58" s="338"/>
      <c r="E58" s="338"/>
      <c r="F58" s="338"/>
      <c r="G58" s="338"/>
      <c r="H58" s="338"/>
      <c r="I58" s="338"/>
      <c r="J58" s="228"/>
      <c r="K58" s="228"/>
    </row>
    <row r="59" spans="2:11" ht="15" customHeight="1">
      <c r="C59" s="228"/>
      <c r="D59" s="228"/>
      <c r="E59" s="228"/>
      <c r="F59" s="228"/>
      <c r="G59" s="228"/>
      <c r="H59" s="228"/>
      <c r="I59" s="228"/>
      <c r="J59" s="228"/>
      <c r="K59" s="228"/>
    </row>
    <row r="60" spans="2:11" ht="18">
      <c r="C60" s="192" t="s">
        <v>156</v>
      </c>
    </row>
    <row r="61" spans="2:11" ht="2.25" customHeight="1"/>
    <row r="62" spans="2:11" ht="18">
      <c r="B62" s="191" t="s">
        <v>92</v>
      </c>
      <c r="C62" s="184">
        <v>53</v>
      </c>
    </row>
    <row r="63" spans="2:11" ht="18">
      <c r="B63" s="191"/>
      <c r="C63" s="184"/>
    </row>
    <row r="64" spans="2:11" ht="18">
      <c r="B64" s="191" t="s">
        <v>140</v>
      </c>
      <c r="C64" s="184">
        <v>0</v>
      </c>
    </row>
    <row r="65" spans="2:3" ht="18">
      <c r="B65" s="191"/>
      <c r="C65" s="184"/>
    </row>
    <row r="66" spans="2:3" ht="18">
      <c r="B66" s="191" t="s">
        <v>141</v>
      </c>
      <c r="C66" s="184">
        <v>28</v>
      </c>
    </row>
    <row r="67" spans="2:3" ht="18">
      <c r="B67" s="191"/>
      <c r="C67" s="184"/>
    </row>
    <row r="68" spans="2:3" ht="18">
      <c r="B68" s="191" t="s">
        <v>142</v>
      </c>
      <c r="C68" s="184">
        <v>4</v>
      </c>
    </row>
    <row r="69" spans="2:3" ht="18">
      <c r="B69" s="191"/>
      <c r="C69" s="184"/>
    </row>
    <row r="70" spans="2:3" ht="18">
      <c r="B70" s="191" t="s">
        <v>137</v>
      </c>
      <c r="C70" s="184">
        <v>14</v>
      </c>
    </row>
    <row r="71" spans="2:3" ht="18">
      <c r="B71" s="191"/>
      <c r="C71" s="184"/>
    </row>
    <row r="72" spans="2:3" ht="18">
      <c r="B72" s="191" t="s">
        <v>138</v>
      </c>
      <c r="C72" s="184">
        <v>39</v>
      </c>
    </row>
    <row r="73" spans="2:3" ht="18">
      <c r="B73" s="191"/>
      <c r="C73" s="184"/>
    </row>
    <row r="74" spans="2:3" ht="18">
      <c r="B74" s="191" t="s">
        <v>139</v>
      </c>
      <c r="C74" s="184">
        <v>21</v>
      </c>
    </row>
    <row r="75" spans="2:3" ht="18">
      <c r="B75" s="191"/>
      <c r="C75" s="184"/>
    </row>
  </sheetData>
  <mergeCells count="3">
    <mergeCell ref="A41:H43"/>
    <mergeCell ref="B4:K5"/>
    <mergeCell ref="B57:I58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blackAndWhite="1" r:id="rId1"/>
  <headerFooter alignWithMargins="0">
    <oddHeader xml:space="preserve">&amp;L
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'ACC  X HORAS'!Área_de_impresión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2024-07-09T02:16:29Z</cp:lastPrinted>
  <dcterms:created xsi:type="dcterms:W3CDTF">2014-01-30T18:25:03Z</dcterms:created>
  <dcterms:modified xsi:type="dcterms:W3CDTF">2024-07-09T02:34:15Z</dcterms:modified>
</cp:coreProperties>
</file>